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___跨領域學習中心\_學分學程\"/>
    </mc:Choice>
  </mc:AlternateContent>
  <bookViews>
    <workbookView xWindow="0" yWindow="0" windowWidth="28800" windowHeight="12285"/>
  </bookViews>
  <sheets>
    <sheet name="n" sheetId="1" r:id="rId1"/>
  </sheets>
  <definedNames>
    <definedName name="_xlnm._FilterDatabase" localSheetId="0" hidden="1">n!$S$1:$S$72</definedName>
    <definedName name="MICE_雙語">#REF!</definedName>
    <definedName name="_xlnm.Print_Area" localSheetId="0">n!$A$4:$E$69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H76" i="1"/>
  <c r="I76" i="1"/>
  <c r="J76" i="1"/>
  <c r="K76" i="1"/>
  <c r="L76" i="1"/>
  <c r="M76" i="1"/>
  <c r="N76" i="1"/>
  <c r="O76" i="1"/>
  <c r="F76" i="1"/>
  <c r="G77" i="1"/>
  <c r="H77" i="1"/>
  <c r="I77" i="1"/>
  <c r="J77" i="1"/>
  <c r="K77" i="1"/>
  <c r="L77" i="1"/>
  <c r="M77" i="1"/>
  <c r="N77" i="1"/>
  <c r="O77" i="1"/>
  <c r="F77" i="1"/>
  <c r="P29" i="1" l="1"/>
  <c r="Q29" i="1"/>
  <c r="P28" i="1"/>
  <c r="Q28" i="1"/>
  <c r="R28" i="1" l="1"/>
  <c r="R29" i="1"/>
  <c r="Q69" i="1"/>
  <c r="P69" i="1"/>
  <c r="Q59" i="1"/>
  <c r="P59" i="1"/>
  <c r="Q58" i="1"/>
  <c r="P58" i="1"/>
  <c r="Q57" i="1"/>
  <c r="P57" i="1"/>
  <c r="Q37" i="1"/>
  <c r="P37" i="1"/>
  <c r="Q36" i="1"/>
  <c r="P36" i="1"/>
  <c r="R36" i="1" s="1"/>
  <c r="Q35" i="1"/>
  <c r="P35" i="1"/>
  <c r="Q34" i="1"/>
  <c r="P34" i="1"/>
  <c r="Q33" i="1"/>
  <c r="P33" i="1"/>
  <c r="Q32" i="1"/>
  <c r="P32" i="1"/>
  <c r="R32" i="1" s="1"/>
  <c r="Q31" i="1"/>
  <c r="P31" i="1"/>
  <c r="Q30" i="1"/>
  <c r="P30" i="1"/>
  <c r="Q13" i="1"/>
  <c r="P13" i="1"/>
  <c r="Q12" i="1"/>
  <c r="P12" i="1"/>
  <c r="Q11" i="1"/>
  <c r="P11" i="1"/>
  <c r="R33" i="1" l="1"/>
  <c r="R69" i="1"/>
  <c r="R59" i="1"/>
  <c r="R58" i="1"/>
  <c r="R57" i="1"/>
  <c r="R37" i="1"/>
  <c r="R35" i="1"/>
  <c r="R34" i="1"/>
  <c r="R31" i="1"/>
  <c r="R30" i="1"/>
  <c r="R13" i="1"/>
  <c r="R12" i="1"/>
  <c r="R11" i="1"/>
  <c r="P72" i="1"/>
  <c r="Q72" i="1"/>
  <c r="Q68" i="1"/>
  <c r="Q67" i="1"/>
  <c r="Q66" i="1"/>
  <c r="Q65" i="1"/>
  <c r="Q64" i="1"/>
  <c r="Q63" i="1"/>
  <c r="Q62" i="1"/>
  <c r="Q61" i="1"/>
  <c r="Q56" i="1"/>
  <c r="Q55" i="1"/>
  <c r="Q53" i="1"/>
  <c r="Q50" i="1"/>
  <c r="Q49" i="1"/>
  <c r="Q48" i="1"/>
  <c r="Q47" i="1"/>
  <c r="Q45" i="1"/>
  <c r="Q44" i="1"/>
  <c r="Q43" i="1"/>
  <c r="Q41" i="1"/>
  <c r="Q27" i="1"/>
  <c r="Q26" i="1"/>
  <c r="Q25" i="1"/>
  <c r="Q24" i="1"/>
  <c r="Q23" i="1"/>
  <c r="Q22" i="1"/>
  <c r="Q21" i="1"/>
  <c r="Q20" i="1"/>
  <c r="Q19" i="1"/>
  <c r="Q18" i="1"/>
  <c r="Q17" i="1"/>
  <c r="Q38" i="1"/>
  <c r="Q16" i="1"/>
  <c r="Q15" i="1"/>
  <c r="Q10" i="1"/>
  <c r="Q9" i="1"/>
  <c r="Q7" i="1"/>
  <c r="Q6" i="1"/>
  <c r="P68" i="1" l="1"/>
  <c r="P67" i="1"/>
  <c r="P66" i="1"/>
  <c r="P65" i="1"/>
  <c r="P64" i="1"/>
  <c r="P63" i="1"/>
  <c r="P62" i="1"/>
  <c r="P61" i="1"/>
  <c r="P56" i="1"/>
  <c r="P55" i="1"/>
  <c r="P53" i="1"/>
  <c r="P50" i="1"/>
  <c r="P49" i="1"/>
  <c r="P48" i="1"/>
  <c r="P47" i="1"/>
  <c r="P45" i="1"/>
  <c r="R45" i="1" s="1"/>
  <c r="P44" i="1"/>
  <c r="P43" i="1"/>
  <c r="P41" i="1"/>
  <c r="P27" i="1"/>
  <c r="P26" i="1"/>
  <c r="P25" i="1"/>
  <c r="P24" i="1"/>
  <c r="P23" i="1"/>
  <c r="P22" i="1"/>
  <c r="P21" i="1"/>
  <c r="R21" i="1" s="1"/>
  <c r="P20" i="1"/>
  <c r="P19" i="1"/>
  <c r="P18" i="1"/>
  <c r="P17" i="1"/>
  <c r="P38" i="1"/>
  <c r="P16" i="1"/>
  <c r="P15" i="1"/>
  <c r="P10" i="1"/>
  <c r="P9" i="1"/>
  <c r="P7" i="1"/>
  <c r="P6" i="1"/>
  <c r="Q76" i="1" l="1"/>
  <c r="O78" i="1"/>
  <c r="Q77" i="1"/>
  <c r="M78" i="1"/>
  <c r="J78" i="1"/>
  <c r="L78" i="1"/>
  <c r="R55" i="1"/>
  <c r="R50" i="1"/>
  <c r="R66" i="1"/>
  <c r="R62" i="1"/>
  <c r="I78" i="1"/>
  <c r="R17" i="1"/>
  <c r="R23" i="1"/>
  <c r="R27" i="1"/>
  <c r="R26" i="1"/>
  <c r="R68" i="1"/>
  <c r="R25" i="1"/>
  <c r="R18" i="1"/>
  <c r="R48" i="1"/>
  <c r="R49" i="1"/>
  <c r="R43" i="1"/>
  <c r="R6" i="1"/>
  <c r="R19" i="1"/>
  <c r="R64" i="1"/>
  <c r="R38" i="1"/>
  <c r="R61" i="1"/>
  <c r="F78" i="1"/>
  <c r="R9" i="1"/>
  <c r="R41" i="1"/>
  <c r="R63" i="1"/>
  <c r="K78" i="1"/>
  <c r="R56" i="1"/>
  <c r="R20" i="1"/>
  <c r="R10" i="1"/>
  <c r="R24" i="1"/>
  <c r="R47" i="1"/>
  <c r="R67" i="1"/>
  <c r="R53" i="1"/>
  <c r="H78" i="1"/>
  <c r="R16" i="1"/>
  <c r="R22" i="1"/>
  <c r="R44" i="1"/>
  <c r="R65" i="1"/>
  <c r="R7" i="1"/>
  <c r="N78" i="1"/>
  <c r="R15" i="1"/>
  <c r="P76" i="1"/>
  <c r="G78" i="1"/>
  <c r="Q78" i="1" l="1"/>
  <c r="R76" i="1"/>
  <c r="P78" i="1"/>
  <c r="P77" i="1"/>
  <c r="R77" i="1" s="1"/>
  <c r="R78" i="1" l="1"/>
</calcChain>
</file>

<file path=xl/sharedStrings.xml><?xml version="1.0" encoding="utf-8"?>
<sst xmlns="http://schemas.openxmlformats.org/spreadsheetml/2006/main" count="323" uniqueCount="161">
  <si>
    <t>109 級</t>
    <phoneticPr fontId="3" type="noConversion"/>
  </si>
  <si>
    <t>110 級</t>
    <phoneticPr fontId="3" type="noConversion"/>
  </si>
  <si>
    <t>111 級</t>
    <phoneticPr fontId="3" type="noConversion"/>
  </si>
  <si>
    <t>總計</t>
    <phoneticPr fontId="3" type="noConversion"/>
  </si>
  <si>
    <t>跨系人數</t>
    <phoneticPr fontId="3" type="noConversion"/>
  </si>
  <si>
    <t>跨系比率</t>
    <phoneticPr fontId="3" type="noConversion"/>
  </si>
  <si>
    <t>修讀</t>
  </si>
  <si>
    <t>取證</t>
  </si>
  <si>
    <t>跨系修讀</t>
    <phoneticPr fontId="3" type="noConversion"/>
  </si>
  <si>
    <t>跨系取證</t>
    <phoneticPr fontId="3" type="noConversion"/>
  </si>
  <si>
    <t>數位科技微學程</t>
    <phoneticPr fontId="3" type="noConversion"/>
  </si>
  <si>
    <t>商務管理學院(2個跨域學院、2個學分學程、14個微學程)</t>
    <phoneticPr fontId="3" type="noConversion"/>
  </si>
  <si>
    <t>序</t>
  </si>
  <si>
    <t>跨域學院學分學程</t>
    <phoneticPr fontId="3" type="noConversion"/>
  </si>
  <si>
    <t>主辦單位</t>
    <phoneticPr fontId="3" type="noConversion"/>
  </si>
  <si>
    <t>召集老師</t>
    <phoneticPr fontId="3" type="noConversion"/>
  </si>
  <si>
    <t>金融雙語行銷跨域學院</t>
  </si>
  <si>
    <t>商管學院</t>
  </si>
  <si>
    <t>張民忠</t>
  </si>
  <si>
    <t>楊適伃</t>
  </si>
  <si>
    <t>學分學程</t>
  </si>
  <si>
    <t>財金系</t>
  </si>
  <si>
    <t>劉大魁</t>
  </si>
  <si>
    <t>幸福產業婚慶服務經營管理</t>
  </si>
  <si>
    <t>企管系</t>
  </si>
  <si>
    <t>洪大翔</t>
  </si>
  <si>
    <t>行管系</t>
  </si>
  <si>
    <t>陳桂嫻</t>
  </si>
  <si>
    <t>微學程</t>
  </si>
  <si>
    <t>召集老師</t>
    <phoneticPr fontId="3" type="noConversion"/>
  </si>
  <si>
    <t>新零售營運</t>
  </si>
  <si>
    <t>獎勵旅遊規劃與服務</t>
  </si>
  <si>
    <t>休閒系</t>
  </si>
  <si>
    <t>姜穎</t>
  </si>
  <si>
    <t>咖啡與創意飲食經營</t>
  </si>
  <si>
    <t>鄭雅馨</t>
  </si>
  <si>
    <t>租稅規劃</t>
  </si>
  <si>
    <t>會資系</t>
  </si>
  <si>
    <t>李秀梨</t>
  </si>
  <si>
    <t>整復推拿調理養生</t>
  </si>
  <si>
    <t>呂宜蓉</t>
  </si>
  <si>
    <t>橘色產業服務</t>
  </si>
  <si>
    <t>楊雅棠</t>
  </si>
  <si>
    <t>雙語會展與活動行銷(112年)</t>
    <phoneticPr fontId="3" type="noConversion"/>
  </si>
  <si>
    <t>行管系</t>
    <phoneticPr fontId="3" type="noConversion"/>
  </si>
  <si>
    <t>陳慧婷</t>
    <phoneticPr fontId="3" type="noConversion"/>
  </si>
  <si>
    <t>大數據與數位稽核(112年)</t>
  </si>
  <si>
    <t>賴虹霖</t>
  </si>
  <si>
    <t>行銷科技(112年)</t>
  </si>
  <si>
    <t>侍安宇</t>
  </si>
  <si>
    <t>V</t>
    <phoneticPr fontId="3" type="noConversion"/>
  </si>
  <si>
    <t>智能財富管理(112年)</t>
  </si>
  <si>
    <t>游清芳</t>
  </si>
  <si>
    <t>都更金融(112年)</t>
  </si>
  <si>
    <t>智慧金融(112年)</t>
  </si>
  <si>
    <t>沈劍虹</t>
  </si>
  <si>
    <t>V</t>
    <phoneticPr fontId="3" type="noConversion"/>
  </si>
  <si>
    <t>商務與金融資訊安全(112年)</t>
  </si>
  <si>
    <t>呂崇富</t>
  </si>
  <si>
    <t>商貿外語學院(1個跨域學院、3個學分學程、4個微學程)</t>
    <phoneticPr fontId="3" type="noConversion"/>
  </si>
  <si>
    <t>跨域學院學分學程</t>
    <phoneticPr fontId="3" type="noConversion"/>
  </si>
  <si>
    <t>主辦單位</t>
    <phoneticPr fontId="3" type="noConversion"/>
  </si>
  <si>
    <t>全英語國際商務跨域學院</t>
    <phoneticPr fontId="3" type="noConversion"/>
  </si>
  <si>
    <t>商貿學院</t>
  </si>
  <si>
    <t>張弘遠</t>
  </si>
  <si>
    <t>主辦單位</t>
    <phoneticPr fontId="3" type="noConversion"/>
  </si>
  <si>
    <t>區域商貿</t>
  </si>
  <si>
    <t>國貿系</t>
  </si>
  <si>
    <t>林郁芬</t>
  </si>
  <si>
    <t>國際空勤服務</t>
  </si>
  <si>
    <t>應英系</t>
  </si>
  <si>
    <t>關芳芳</t>
  </si>
  <si>
    <t>外貿數位科技</t>
  </si>
  <si>
    <t>何素美</t>
  </si>
  <si>
    <t>拉丁美洲商貿</t>
  </si>
  <si>
    <t>陳敬忠</t>
  </si>
  <si>
    <t>東南亞商貿</t>
  </si>
  <si>
    <t>王珍一</t>
  </si>
  <si>
    <t>日本商貿</t>
  </si>
  <si>
    <t>應日系</t>
  </si>
  <si>
    <t>張秀玲</t>
  </si>
  <si>
    <t>智慧商貿</t>
  </si>
  <si>
    <t>姚政文</t>
  </si>
  <si>
    <t>創新設計學院(1個跨域學院、2個學分學程、8個微學程)</t>
    <phoneticPr fontId="3" type="noConversion"/>
  </si>
  <si>
    <t>元宇宙多元創新跨域學院學分學程(112年)</t>
    <phoneticPr fontId="3" type="noConversion"/>
  </si>
  <si>
    <t>創設學院</t>
    <phoneticPr fontId="3" type="noConversion"/>
  </si>
  <si>
    <t>王年燦</t>
  </si>
  <si>
    <t>翻轉農業 明日餐桌</t>
  </si>
  <si>
    <t>資管系</t>
  </si>
  <si>
    <t>林曉雯</t>
  </si>
  <si>
    <t>跨境電子商務</t>
  </si>
  <si>
    <t>蘇啟鴻</t>
  </si>
  <si>
    <t>商管系</t>
  </si>
  <si>
    <t>陳明郁</t>
  </si>
  <si>
    <t>沈介文</t>
  </si>
  <si>
    <t>黃信博</t>
  </si>
  <si>
    <t>明日餐桌</t>
  </si>
  <si>
    <t>多元文化跨境電商虛實整合</t>
  </si>
  <si>
    <t>物聯網科技與行銷</t>
    <phoneticPr fontId="3" type="noConversion"/>
  </si>
  <si>
    <t>創業家能力</t>
  </si>
  <si>
    <t>新媒體傳播</t>
  </si>
  <si>
    <t>多設系</t>
  </si>
  <si>
    <t>林子忻</t>
  </si>
  <si>
    <t>全方位整合性行銷</t>
  </si>
  <si>
    <t>蔡緒浩</t>
  </si>
  <si>
    <t>互動媒體</t>
  </si>
  <si>
    <t>黃淑芬</t>
  </si>
  <si>
    <t>智慧永續科技</t>
    <phoneticPr fontId="3" type="noConversion"/>
  </si>
  <si>
    <t>通識教育學部(1個學分學程)</t>
    <phoneticPr fontId="3" type="noConversion"/>
  </si>
  <si>
    <t>學分學程</t>
    <phoneticPr fontId="3" type="noConversion"/>
  </si>
  <si>
    <t>國際遊程風土規劃師(112年)</t>
    <phoneticPr fontId="3" type="noConversion"/>
  </si>
  <si>
    <t>通識學部</t>
    <phoneticPr fontId="3" type="noConversion"/>
  </si>
  <si>
    <t>蔡郁焄</t>
    <phoneticPr fontId="3" type="noConversion"/>
  </si>
  <si>
    <t>總計</t>
    <phoneticPr fontId="3" type="noConversion"/>
  </si>
  <si>
    <t>跨系人數</t>
    <phoneticPr fontId="3" type="noConversion"/>
  </si>
  <si>
    <t>跨系比率</t>
    <phoneticPr fontId="3" type="noConversion"/>
  </si>
  <si>
    <t>跨系修讀</t>
    <phoneticPr fontId="3" type="noConversion"/>
  </si>
  <si>
    <t>跨系取證</t>
    <phoneticPr fontId="3" type="noConversion"/>
  </si>
  <si>
    <t>跨系修讀</t>
    <phoneticPr fontId="3" type="noConversion"/>
  </si>
  <si>
    <t>全校 學分學程</t>
    <phoneticPr fontId="3" type="noConversion"/>
  </si>
  <si>
    <t>全校 微學程</t>
    <phoneticPr fontId="3" type="noConversion"/>
  </si>
  <si>
    <t>全校合計</t>
    <phoneticPr fontId="3" type="noConversion"/>
  </si>
  <si>
    <t>109級</t>
    <phoneticPr fontId="2" type="noConversion"/>
  </si>
  <si>
    <t>110 級</t>
    <phoneticPr fontId="3" type="noConversion"/>
  </si>
  <si>
    <t>111級</t>
    <phoneticPr fontId="3" type="noConversion"/>
  </si>
  <si>
    <t>計算期間：1090801~1130123  各學程修讀及取證人數  製表日期：113.1.23</t>
    <phoneticPr fontId="3" type="noConversion"/>
  </si>
  <si>
    <t>都市永續發展及更新(112年)</t>
    <phoneticPr fontId="3" type="noConversion"/>
  </si>
  <si>
    <t>FinTech</t>
    <phoneticPr fontId="2" type="noConversion"/>
  </si>
  <si>
    <t>葛致慧</t>
  </si>
  <si>
    <t>服務創新商業模式</t>
  </si>
  <si>
    <t>吳宜靜</t>
  </si>
  <si>
    <t>網實通路整合</t>
  </si>
  <si>
    <t>高麗萍</t>
  </si>
  <si>
    <t>會展與快閃活動行銷</t>
    <phoneticPr fontId="3" type="noConversion"/>
  </si>
  <si>
    <t>陳慧婷</t>
  </si>
  <si>
    <t>大數據與金融監理</t>
  </si>
  <si>
    <t>金融數位行銷</t>
  </si>
  <si>
    <t>高資產財富管理</t>
  </si>
  <si>
    <t>銀行授信與不動產鑑價</t>
  </si>
  <si>
    <t>智能投資創新應用</t>
    <phoneticPr fontId="3" type="noConversion"/>
  </si>
  <si>
    <t>李世欽</t>
  </si>
  <si>
    <t>商業模式創新創業</t>
  </si>
  <si>
    <t>雲端行動應用實務</t>
  </si>
  <si>
    <t>智慧雲端行動科技</t>
  </si>
  <si>
    <t>學程類別</t>
    <phoneticPr fontId="3" type="noConversion"/>
  </si>
  <si>
    <t>學程名稱</t>
    <phoneticPr fontId="3" type="noConversion"/>
  </si>
  <si>
    <t>召集老師</t>
    <phoneticPr fontId="3" type="noConversion"/>
  </si>
  <si>
    <t>記帳士培育</t>
    <phoneticPr fontId="2" type="noConversion"/>
  </si>
  <si>
    <t>物聯網科技與行銷</t>
    <phoneticPr fontId="3" type="noConversion"/>
  </si>
  <si>
    <t>創業家能力</t>
    <phoneticPr fontId="2" type="noConversion"/>
  </si>
  <si>
    <t>半導體與智慧製造商務管理(112-2)</t>
  </si>
  <si>
    <t>旅遊創新與數位行銷(112-2)</t>
  </si>
  <si>
    <t>學程、微學程，跨系就算跨系</t>
  </si>
  <si>
    <t>學院學程，跨院才算跨系</t>
  </si>
  <si>
    <t>*計算方式</t>
  </si>
  <si>
    <t>婚慶服務經營管理</t>
    <phoneticPr fontId="2" type="noConversion"/>
  </si>
  <si>
    <t>V-1</t>
    <phoneticPr fontId="3" type="noConversion"/>
  </si>
  <si>
    <t>V-2</t>
    <phoneticPr fontId="3" type="noConversion"/>
  </si>
  <si>
    <t>跨域學院學分學程</t>
    <phoneticPr fontId="2" type="noConversion"/>
  </si>
  <si>
    <t>MICE雙語</t>
    <phoneticPr fontId="2" type="noConversion"/>
  </si>
  <si>
    <t>跨域學院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</si>
</sst>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rgb="FF000000"/>
      <name val="新細明體"/>
      <charset val="136"/>
    </font>
    <font>
      <sz val="12"/>
      <color rgb="FF000000"/>
      <name val="標楷體"/>
      <family val="4"/>
      <charset val="136"/>
    </font>
    <font>
      <sz val="9"/>
      <name val="新細明體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9" fontId="5" fillId="0" borderId="1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5" fillId="4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9" fontId="5" fillId="0" borderId="0" xfId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9" fontId="5" fillId="0" borderId="5" xfId="1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9" fontId="5" fillId="5" borderId="12" xfId="1" applyNumberFormat="1" applyFont="1" applyFill="1" applyBorder="1" applyAlignment="1">
      <alignment horizontal="center" vertical="center"/>
    </xf>
    <xf numFmtId="9" fontId="5" fillId="5" borderId="15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9" fontId="5" fillId="7" borderId="1" xfId="1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1" fillId="5" borderId="14" xfId="0" applyNumberFormat="1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zoomScaleNormal="100" zoomScaleSheetLayoutView="106"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I12" sqref="I12"/>
    </sheetView>
  </sheetViews>
  <sheetFormatPr defaultColWidth="31.5" defaultRowHeight="16.5" x14ac:dyDescent="0.25"/>
  <cols>
    <col min="1" max="1" width="3.5" style="1" bestFit="1" customWidth="1"/>
    <col min="2" max="2" width="9.5" style="1" bestFit="1" customWidth="1"/>
    <col min="3" max="3" width="42.125" style="1" customWidth="1"/>
    <col min="4" max="5" width="9.5" style="1" bestFit="1" customWidth="1"/>
    <col min="6" max="6" width="8.5" style="1" bestFit="1" customWidth="1"/>
    <col min="7" max="7" width="5.5" style="1" customWidth="1"/>
    <col min="8" max="9" width="9.5" style="1" customWidth="1"/>
    <col min="10" max="10" width="7" style="1" customWidth="1"/>
    <col min="11" max="11" width="5.5" style="1" customWidth="1"/>
    <col min="12" max="13" width="9.5" style="1" customWidth="1"/>
    <col min="14" max="14" width="7" style="72" customWidth="1"/>
    <col min="15" max="15" width="9.5" style="72" customWidth="1"/>
    <col min="16" max="18" width="14.25" style="1" customWidth="1"/>
    <col min="19" max="19" width="31.5" style="1"/>
    <col min="20" max="20" width="37.125" style="1" bestFit="1" customWidth="1"/>
    <col min="21" max="16384" width="31.5" style="1"/>
  </cols>
  <sheetData>
    <row r="1" spans="1:20" x14ac:dyDescent="0.25">
      <c r="A1" s="57" t="s">
        <v>125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T1" s="40" t="s">
        <v>154</v>
      </c>
    </row>
    <row r="2" spans="1:20" x14ac:dyDescent="0.25">
      <c r="B2" s="43" t="s">
        <v>144</v>
      </c>
      <c r="C2" s="43" t="s">
        <v>145</v>
      </c>
      <c r="D2" s="59" t="s">
        <v>14</v>
      </c>
      <c r="E2" s="43" t="s">
        <v>146</v>
      </c>
      <c r="F2" s="2" t="s">
        <v>122</v>
      </c>
      <c r="G2" s="3"/>
      <c r="H2" s="4"/>
      <c r="I2" s="2"/>
      <c r="J2" s="2" t="s">
        <v>1</v>
      </c>
      <c r="K2" s="3"/>
      <c r="L2" s="3"/>
      <c r="M2" s="2"/>
      <c r="N2" s="66" t="s">
        <v>2</v>
      </c>
      <c r="O2" s="66"/>
      <c r="P2" s="58" t="s">
        <v>3</v>
      </c>
      <c r="Q2" s="58" t="s">
        <v>4</v>
      </c>
      <c r="R2" s="58" t="s">
        <v>5</v>
      </c>
      <c r="T2" s="40" t="s">
        <v>153</v>
      </c>
    </row>
    <row r="3" spans="1:20" x14ac:dyDescent="0.25">
      <c r="B3" s="43"/>
      <c r="C3" s="43"/>
      <c r="D3" s="59"/>
      <c r="E3" s="43"/>
      <c r="F3" s="2" t="s">
        <v>6</v>
      </c>
      <c r="G3" s="2" t="s">
        <v>7</v>
      </c>
      <c r="H3" s="4" t="s">
        <v>8</v>
      </c>
      <c r="I3" s="2" t="s">
        <v>9</v>
      </c>
      <c r="J3" s="2" t="s">
        <v>6</v>
      </c>
      <c r="K3" s="2" t="s">
        <v>7</v>
      </c>
      <c r="L3" s="2" t="s">
        <v>8</v>
      </c>
      <c r="M3" s="2" t="s">
        <v>9</v>
      </c>
      <c r="N3" s="66" t="s">
        <v>6</v>
      </c>
      <c r="O3" s="66" t="s">
        <v>8</v>
      </c>
      <c r="P3" s="58"/>
      <c r="Q3" s="58"/>
      <c r="R3" s="58"/>
      <c r="S3" s="1" t="s">
        <v>10</v>
      </c>
      <c r="T3" s="40" t="s">
        <v>152</v>
      </c>
    </row>
    <row r="4" spans="1:20" x14ac:dyDescent="0.25">
      <c r="A4" s="53" t="s">
        <v>11</v>
      </c>
      <c r="B4" s="53"/>
      <c r="C4" s="53"/>
      <c r="D4" s="53"/>
      <c r="E4" s="53"/>
      <c r="F4" s="2"/>
      <c r="G4" s="2"/>
      <c r="H4" s="4"/>
      <c r="I4" s="2"/>
      <c r="J4" s="2"/>
      <c r="K4" s="2"/>
      <c r="L4" s="2"/>
      <c r="M4" s="2"/>
      <c r="N4" s="66"/>
      <c r="O4" s="66"/>
      <c r="P4" s="5"/>
      <c r="Q4" s="5"/>
      <c r="R4" s="5"/>
    </row>
    <row r="5" spans="1:20" x14ac:dyDescent="0.25">
      <c r="A5" s="6" t="s">
        <v>12</v>
      </c>
      <c r="B5" s="6"/>
      <c r="C5" s="6" t="s">
        <v>13</v>
      </c>
      <c r="D5" s="6" t="s">
        <v>14</v>
      </c>
      <c r="E5" s="7" t="s">
        <v>15</v>
      </c>
      <c r="F5" s="5"/>
      <c r="G5" s="5"/>
      <c r="H5" s="5"/>
      <c r="I5" s="5"/>
      <c r="J5" s="5"/>
      <c r="K5" s="5"/>
      <c r="L5" s="5"/>
      <c r="M5" s="5"/>
      <c r="N5" s="67"/>
      <c r="O5" s="67"/>
      <c r="P5" s="5"/>
      <c r="Q5" s="9"/>
      <c r="R5" s="10"/>
      <c r="T5" s="38"/>
    </row>
    <row r="6" spans="1:20" ht="33" x14ac:dyDescent="0.25">
      <c r="A6" s="2">
        <v>1</v>
      </c>
      <c r="B6" s="2" t="s">
        <v>158</v>
      </c>
      <c r="C6" s="2" t="s">
        <v>16</v>
      </c>
      <c r="D6" s="2" t="s">
        <v>17</v>
      </c>
      <c r="E6" s="11" t="s">
        <v>18</v>
      </c>
      <c r="F6" s="5">
        <v>9</v>
      </c>
      <c r="G6" s="5">
        <v>1</v>
      </c>
      <c r="H6" s="9">
        <v>2</v>
      </c>
      <c r="I6" s="5">
        <v>0</v>
      </c>
      <c r="J6" s="5">
        <v>35</v>
      </c>
      <c r="K6" s="5"/>
      <c r="L6" s="5">
        <v>3</v>
      </c>
      <c r="M6" s="5"/>
      <c r="N6" s="67">
        <v>1</v>
      </c>
      <c r="O6" s="67">
        <v>1</v>
      </c>
      <c r="P6" s="5">
        <f>SUM(F6:O6)</f>
        <v>52</v>
      </c>
      <c r="Q6" s="9">
        <f>H6+I6+L6+M6+O6</f>
        <v>6</v>
      </c>
      <c r="R6" s="10">
        <f>Q6/P6</f>
        <v>0.11538461538461539</v>
      </c>
      <c r="T6" s="39"/>
    </row>
    <row r="7" spans="1:20" ht="33" x14ac:dyDescent="0.25">
      <c r="A7" s="2">
        <v>2</v>
      </c>
      <c r="B7" s="2" t="s">
        <v>158</v>
      </c>
      <c r="C7" s="2" t="s">
        <v>126</v>
      </c>
      <c r="D7" s="2" t="s">
        <v>17</v>
      </c>
      <c r="E7" s="12" t="s">
        <v>19</v>
      </c>
      <c r="F7" s="5">
        <v>0</v>
      </c>
      <c r="G7" s="5">
        <v>0</v>
      </c>
      <c r="H7" s="9">
        <v>0</v>
      </c>
      <c r="I7" s="5">
        <v>0</v>
      </c>
      <c r="J7" s="5">
        <v>3</v>
      </c>
      <c r="K7" s="5"/>
      <c r="L7" s="5">
        <v>0</v>
      </c>
      <c r="M7" s="5"/>
      <c r="N7" s="67">
        <v>6</v>
      </c>
      <c r="O7" s="67">
        <v>0</v>
      </c>
      <c r="P7" s="5">
        <f>SUM(F7:O7)</f>
        <v>9</v>
      </c>
      <c r="Q7" s="9">
        <f>H7+I7+L7+M7+O7</f>
        <v>0</v>
      </c>
      <c r="R7" s="10">
        <f t="shared" ref="R7:R68" si="0">Q7/P7</f>
        <v>0</v>
      </c>
      <c r="T7" s="39"/>
    </row>
    <row r="8" spans="1:20" x14ac:dyDescent="0.25">
      <c r="A8" s="6" t="s">
        <v>12</v>
      </c>
      <c r="B8" s="6"/>
      <c r="C8" s="6" t="s">
        <v>20</v>
      </c>
      <c r="D8" s="6" t="s">
        <v>14</v>
      </c>
      <c r="E8" s="7" t="s">
        <v>15</v>
      </c>
      <c r="F8" s="5"/>
      <c r="G8" s="5"/>
      <c r="H8" s="5"/>
      <c r="I8" s="5"/>
      <c r="J8" s="5"/>
      <c r="K8" s="5"/>
      <c r="L8" s="5"/>
      <c r="M8" s="5"/>
      <c r="N8" s="67"/>
      <c r="O8" s="67"/>
      <c r="P8" s="5"/>
      <c r="Q8" s="9"/>
      <c r="R8" s="10"/>
      <c r="T8" s="39"/>
    </row>
    <row r="9" spans="1:20" x14ac:dyDescent="0.25">
      <c r="A9" s="2">
        <v>1</v>
      </c>
      <c r="B9" s="17" t="s">
        <v>20</v>
      </c>
      <c r="C9" s="2" t="s">
        <v>127</v>
      </c>
      <c r="D9" s="2" t="s">
        <v>21</v>
      </c>
      <c r="E9" s="11" t="s">
        <v>22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/>
      <c r="L9" s="5">
        <v>4</v>
      </c>
      <c r="M9" s="5"/>
      <c r="N9" s="67">
        <v>4</v>
      </c>
      <c r="O9" s="67">
        <v>2</v>
      </c>
      <c r="P9" s="5">
        <f>SUM(F9:O9)</f>
        <v>11</v>
      </c>
      <c r="Q9" s="9">
        <f t="shared" ref="Q9:Q10" si="1">H9+I9+L9+M9+O9</f>
        <v>6</v>
      </c>
      <c r="R9" s="10">
        <f t="shared" si="0"/>
        <v>0.54545454545454541</v>
      </c>
      <c r="S9" s="8" t="s">
        <v>156</v>
      </c>
      <c r="T9" s="39"/>
    </row>
    <row r="10" spans="1:20" x14ac:dyDescent="0.25">
      <c r="A10" s="2">
        <v>2</v>
      </c>
      <c r="B10" s="17" t="s">
        <v>20</v>
      </c>
      <c r="C10" s="2" t="s">
        <v>23</v>
      </c>
      <c r="D10" s="2" t="s">
        <v>24</v>
      </c>
      <c r="E10" s="11" t="s">
        <v>25</v>
      </c>
      <c r="F10" s="5">
        <v>4</v>
      </c>
      <c r="G10" s="5">
        <v>4</v>
      </c>
      <c r="H10" s="9">
        <v>0</v>
      </c>
      <c r="I10" s="5">
        <v>2</v>
      </c>
      <c r="J10" s="5">
        <v>20</v>
      </c>
      <c r="K10" s="5">
        <v>1</v>
      </c>
      <c r="L10" s="5">
        <v>6</v>
      </c>
      <c r="M10" s="5">
        <v>0</v>
      </c>
      <c r="N10" s="67">
        <v>12</v>
      </c>
      <c r="O10" s="67">
        <v>3</v>
      </c>
      <c r="P10" s="5">
        <f>SUM(F10:O10)</f>
        <v>52</v>
      </c>
      <c r="Q10" s="9">
        <f t="shared" si="1"/>
        <v>11</v>
      </c>
      <c r="R10" s="10">
        <f t="shared" si="0"/>
        <v>0.21153846153846154</v>
      </c>
    </row>
    <row r="11" spans="1:20" x14ac:dyDescent="0.25">
      <c r="A11" s="60"/>
      <c r="B11" s="17" t="s">
        <v>20</v>
      </c>
      <c r="C11" s="60" t="s">
        <v>159</v>
      </c>
      <c r="D11" s="60" t="s">
        <v>26</v>
      </c>
      <c r="E11" s="61" t="s">
        <v>128</v>
      </c>
      <c r="F11" s="62">
        <v>0</v>
      </c>
      <c r="G11" s="62">
        <v>0</v>
      </c>
      <c r="H11" s="63">
        <v>0</v>
      </c>
      <c r="I11" s="62">
        <v>0</v>
      </c>
      <c r="J11" s="62">
        <v>4</v>
      </c>
      <c r="K11" s="62"/>
      <c r="L11" s="62">
        <v>0</v>
      </c>
      <c r="M11" s="62"/>
      <c r="N11" s="68"/>
      <c r="O11" s="68"/>
      <c r="P11" s="62">
        <f t="shared" ref="P11:P13" si="2">SUM(F11:O11)</f>
        <v>4</v>
      </c>
      <c r="Q11" s="63">
        <f t="shared" ref="Q11:Q13" si="3">H11+I11+L11+M11+O11</f>
        <v>0</v>
      </c>
      <c r="R11" s="64">
        <f t="shared" ref="R11:R13" si="4">Q11/P11</f>
        <v>0</v>
      </c>
      <c r="T11" s="1">
        <v>48</v>
      </c>
    </row>
    <row r="12" spans="1:20" x14ac:dyDescent="0.25">
      <c r="A12" s="60"/>
      <c r="B12" s="17" t="s">
        <v>20</v>
      </c>
      <c r="C12" s="60" t="s">
        <v>129</v>
      </c>
      <c r="D12" s="60" t="s">
        <v>24</v>
      </c>
      <c r="E12" s="61" t="s">
        <v>130</v>
      </c>
      <c r="F12" s="62">
        <v>1</v>
      </c>
      <c r="G12" s="62">
        <v>0</v>
      </c>
      <c r="H12" s="63">
        <v>0</v>
      </c>
      <c r="I12" s="62">
        <v>0</v>
      </c>
      <c r="J12" s="62">
        <v>5</v>
      </c>
      <c r="K12" s="62"/>
      <c r="L12" s="62">
        <v>0</v>
      </c>
      <c r="M12" s="62"/>
      <c r="N12" s="68"/>
      <c r="O12" s="68"/>
      <c r="P12" s="62">
        <f t="shared" si="2"/>
        <v>6</v>
      </c>
      <c r="Q12" s="63">
        <f t="shared" si="3"/>
        <v>0</v>
      </c>
      <c r="R12" s="64">
        <f t="shared" si="4"/>
        <v>0</v>
      </c>
      <c r="T12" s="1">
        <v>55</v>
      </c>
    </row>
    <row r="13" spans="1:20" x14ac:dyDescent="0.25">
      <c r="A13" s="60"/>
      <c r="B13" s="17" t="s">
        <v>20</v>
      </c>
      <c r="C13" s="60" t="s">
        <v>131</v>
      </c>
      <c r="D13" s="60" t="s">
        <v>26</v>
      </c>
      <c r="E13" s="61" t="s">
        <v>27</v>
      </c>
      <c r="F13" s="62">
        <v>4</v>
      </c>
      <c r="G13" s="62">
        <v>23</v>
      </c>
      <c r="H13" s="63">
        <v>1</v>
      </c>
      <c r="I13" s="62">
        <v>0</v>
      </c>
      <c r="J13" s="62">
        <v>6</v>
      </c>
      <c r="K13" s="62">
        <v>2</v>
      </c>
      <c r="L13" s="62">
        <v>0</v>
      </c>
      <c r="M13" s="62">
        <v>0</v>
      </c>
      <c r="N13" s="68">
        <v>2</v>
      </c>
      <c r="O13" s="68">
        <v>0</v>
      </c>
      <c r="P13" s="62">
        <f t="shared" si="2"/>
        <v>38</v>
      </c>
      <c r="Q13" s="63">
        <f t="shared" si="3"/>
        <v>1</v>
      </c>
      <c r="R13" s="64">
        <f t="shared" si="4"/>
        <v>2.6315789473684209E-2</v>
      </c>
      <c r="T13" s="1">
        <v>39</v>
      </c>
    </row>
    <row r="14" spans="1:20" x14ac:dyDescent="0.25">
      <c r="A14" s="6" t="s">
        <v>12</v>
      </c>
      <c r="B14" s="6"/>
      <c r="C14" s="14" t="s">
        <v>28</v>
      </c>
      <c r="D14" s="6" t="s">
        <v>14</v>
      </c>
      <c r="E14" s="7" t="s">
        <v>29</v>
      </c>
      <c r="F14" s="5"/>
      <c r="G14" s="5"/>
      <c r="H14" s="5"/>
      <c r="I14" s="5"/>
      <c r="J14" s="5"/>
      <c r="K14" s="5"/>
      <c r="L14" s="5"/>
      <c r="M14" s="5"/>
      <c r="N14" s="67"/>
      <c r="O14" s="67"/>
      <c r="P14" s="5"/>
      <c r="Q14" s="9"/>
      <c r="R14" s="10"/>
    </row>
    <row r="15" spans="1:20" x14ac:dyDescent="0.25">
      <c r="A15" s="12">
        <v>1</v>
      </c>
      <c r="B15" s="12" t="s">
        <v>28</v>
      </c>
      <c r="C15" s="31" t="s">
        <v>155</v>
      </c>
      <c r="D15" s="31" t="s">
        <v>24</v>
      </c>
      <c r="E15" s="32" t="s">
        <v>25</v>
      </c>
      <c r="F15" s="5">
        <v>20</v>
      </c>
      <c r="G15" s="5">
        <v>14</v>
      </c>
      <c r="H15" s="9">
        <v>7</v>
      </c>
      <c r="I15" s="5">
        <v>10</v>
      </c>
      <c r="J15" s="5">
        <v>32</v>
      </c>
      <c r="K15" s="5"/>
      <c r="L15" s="5">
        <v>7</v>
      </c>
      <c r="M15" s="5"/>
      <c r="N15" s="67">
        <v>29</v>
      </c>
      <c r="O15" s="67">
        <v>21</v>
      </c>
      <c r="P15" s="5">
        <f t="shared" ref="P15:P29" si="5">SUM(F15:O15)</f>
        <v>140</v>
      </c>
      <c r="Q15" s="9">
        <f t="shared" ref="Q15:Q26" si="6">H15+I15+L15+M15+O15</f>
        <v>45</v>
      </c>
      <c r="R15" s="10">
        <f t="shared" si="0"/>
        <v>0.32142857142857145</v>
      </c>
    </row>
    <row r="16" spans="1:20" x14ac:dyDescent="0.25">
      <c r="A16" s="12">
        <v>2</v>
      </c>
      <c r="B16" s="12" t="s">
        <v>28</v>
      </c>
      <c r="C16" s="12" t="s">
        <v>30</v>
      </c>
      <c r="D16" s="12" t="s">
        <v>26</v>
      </c>
      <c r="E16" s="11" t="s">
        <v>27</v>
      </c>
      <c r="F16" s="5">
        <v>20</v>
      </c>
      <c r="G16" s="5">
        <v>29</v>
      </c>
      <c r="H16" s="9">
        <v>0</v>
      </c>
      <c r="I16" s="5">
        <v>0</v>
      </c>
      <c r="J16" s="5">
        <v>47</v>
      </c>
      <c r="K16" s="5"/>
      <c r="L16" s="5">
        <v>0</v>
      </c>
      <c r="M16" s="5"/>
      <c r="N16" s="67">
        <v>35</v>
      </c>
      <c r="O16" s="67">
        <v>8</v>
      </c>
      <c r="P16" s="5">
        <f t="shared" si="5"/>
        <v>139</v>
      </c>
      <c r="Q16" s="9">
        <f t="shared" si="6"/>
        <v>8</v>
      </c>
      <c r="R16" s="13">
        <f t="shared" si="0"/>
        <v>5.7553956834532377E-2</v>
      </c>
      <c r="S16" s="1" t="s">
        <v>50</v>
      </c>
    </row>
    <row r="17" spans="1:19" x14ac:dyDescent="0.25">
      <c r="A17" s="12">
        <v>3</v>
      </c>
      <c r="B17" s="12" t="s">
        <v>28</v>
      </c>
      <c r="C17" s="31" t="s">
        <v>34</v>
      </c>
      <c r="D17" s="31" t="s">
        <v>32</v>
      </c>
      <c r="E17" s="32" t="s">
        <v>35</v>
      </c>
      <c r="F17" s="5">
        <v>15</v>
      </c>
      <c r="G17" s="5">
        <v>33</v>
      </c>
      <c r="H17" s="5">
        <v>20</v>
      </c>
      <c r="I17" s="5">
        <v>20</v>
      </c>
      <c r="J17" s="5">
        <v>45</v>
      </c>
      <c r="K17" s="5"/>
      <c r="L17" s="5">
        <v>54</v>
      </c>
      <c r="M17" s="5"/>
      <c r="N17" s="67">
        <v>29</v>
      </c>
      <c r="O17" s="67">
        <v>56</v>
      </c>
      <c r="P17" s="5">
        <f t="shared" si="5"/>
        <v>272</v>
      </c>
      <c r="Q17" s="9">
        <f t="shared" si="6"/>
        <v>150</v>
      </c>
      <c r="R17" s="10">
        <f t="shared" si="0"/>
        <v>0.55147058823529416</v>
      </c>
    </row>
    <row r="18" spans="1:19" x14ac:dyDescent="0.25">
      <c r="A18" s="12">
        <v>4</v>
      </c>
      <c r="B18" s="12" t="s">
        <v>28</v>
      </c>
      <c r="C18" s="12" t="s">
        <v>36</v>
      </c>
      <c r="D18" s="12" t="s">
        <v>37</v>
      </c>
      <c r="E18" s="11" t="s">
        <v>38</v>
      </c>
      <c r="F18" s="5">
        <v>6</v>
      </c>
      <c r="G18" s="5">
        <v>0</v>
      </c>
      <c r="H18" s="5">
        <v>0</v>
      </c>
      <c r="I18" s="5">
        <v>0</v>
      </c>
      <c r="J18" s="5">
        <v>71</v>
      </c>
      <c r="K18" s="5"/>
      <c r="L18" s="5">
        <v>3</v>
      </c>
      <c r="M18" s="5"/>
      <c r="N18" s="67">
        <v>94</v>
      </c>
      <c r="O18" s="67">
        <v>8</v>
      </c>
      <c r="P18" s="5">
        <f t="shared" si="5"/>
        <v>182</v>
      </c>
      <c r="Q18" s="9">
        <f t="shared" si="6"/>
        <v>11</v>
      </c>
      <c r="R18" s="13">
        <f t="shared" si="0"/>
        <v>6.043956043956044E-2</v>
      </c>
    </row>
    <row r="19" spans="1:19" x14ac:dyDescent="0.25">
      <c r="A19" s="12">
        <v>5</v>
      </c>
      <c r="B19" s="12" t="s">
        <v>28</v>
      </c>
      <c r="C19" s="12" t="s">
        <v>39</v>
      </c>
      <c r="D19" s="12" t="s">
        <v>32</v>
      </c>
      <c r="E19" s="11" t="s">
        <v>40</v>
      </c>
      <c r="F19" s="5">
        <v>4</v>
      </c>
      <c r="G19" s="5">
        <v>8</v>
      </c>
      <c r="H19" s="5">
        <v>15</v>
      </c>
      <c r="I19" s="5">
        <v>6</v>
      </c>
      <c r="J19" s="5">
        <v>1</v>
      </c>
      <c r="K19" s="5"/>
      <c r="L19" s="5">
        <v>37</v>
      </c>
      <c r="M19" s="5"/>
      <c r="N19" s="67">
        <v>24</v>
      </c>
      <c r="O19" s="67">
        <v>20</v>
      </c>
      <c r="P19" s="5">
        <f t="shared" si="5"/>
        <v>115</v>
      </c>
      <c r="Q19" s="9">
        <f t="shared" si="6"/>
        <v>78</v>
      </c>
      <c r="R19" s="10">
        <f t="shared" si="0"/>
        <v>0.67826086956521736</v>
      </c>
    </row>
    <row r="20" spans="1:19" x14ac:dyDescent="0.25">
      <c r="A20" s="12">
        <v>6</v>
      </c>
      <c r="B20" s="12" t="s">
        <v>28</v>
      </c>
      <c r="C20" s="12" t="s">
        <v>41</v>
      </c>
      <c r="D20" s="12" t="s">
        <v>24</v>
      </c>
      <c r="E20" s="11" t="s">
        <v>42</v>
      </c>
      <c r="F20" s="5">
        <v>5</v>
      </c>
      <c r="G20" s="5">
        <v>10</v>
      </c>
      <c r="H20" s="5">
        <v>2</v>
      </c>
      <c r="I20" s="5">
        <v>2</v>
      </c>
      <c r="J20" s="5">
        <v>14</v>
      </c>
      <c r="K20" s="5">
        <v>1</v>
      </c>
      <c r="L20" s="5">
        <v>5</v>
      </c>
      <c r="M20" s="5">
        <v>0</v>
      </c>
      <c r="N20" s="67">
        <v>19</v>
      </c>
      <c r="O20" s="67">
        <v>1</v>
      </c>
      <c r="P20" s="5">
        <f t="shared" si="5"/>
        <v>59</v>
      </c>
      <c r="Q20" s="9">
        <f t="shared" si="6"/>
        <v>10</v>
      </c>
      <c r="R20" s="10">
        <f t="shared" si="0"/>
        <v>0.16949152542372881</v>
      </c>
    </row>
    <row r="21" spans="1:19" x14ac:dyDescent="0.25">
      <c r="A21" s="12">
        <v>7</v>
      </c>
      <c r="B21" s="12" t="s">
        <v>28</v>
      </c>
      <c r="C21" s="12" t="s">
        <v>43</v>
      </c>
      <c r="D21" s="12" t="s">
        <v>44</v>
      </c>
      <c r="E21" s="5" t="s">
        <v>45</v>
      </c>
      <c r="F21" s="5">
        <v>0</v>
      </c>
      <c r="G21" s="30">
        <v>1</v>
      </c>
      <c r="H21" s="5">
        <v>2</v>
      </c>
      <c r="I21" s="30">
        <v>0</v>
      </c>
      <c r="J21" s="5">
        <v>2</v>
      </c>
      <c r="K21" s="5"/>
      <c r="L21" s="5">
        <v>0</v>
      </c>
      <c r="M21" s="5"/>
      <c r="N21" s="67">
        <v>27</v>
      </c>
      <c r="O21" s="67">
        <v>5</v>
      </c>
      <c r="P21" s="5">
        <f t="shared" si="5"/>
        <v>37</v>
      </c>
      <c r="Q21" s="9">
        <f t="shared" si="6"/>
        <v>7</v>
      </c>
      <c r="R21" s="10">
        <f t="shared" si="0"/>
        <v>0.1891891891891892</v>
      </c>
    </row>
    <row r="22" spans="1:19" x14ac:dyDescent="0.25">
      <c r="A22" s="12">
        <v>8</v>
      </c>
      <c r="B22" s="12" t="s">
        <v>28</v>
      </c>
      <c r="C22" s="12" t="s">
        <v>46</v>
      </c>
      <c r="D22" s="12" t="s">
        <v>37</v>
      </c>
      <c r="E22" s="8" t="s">
        <v>47</v>
      </c>
      <c r="F22" s="5">
        <v>1</v>
      </c>
      <c r="G22" s="30">
        <v>0</v>
      </c>
      <c r="H22" s="5">
        <v>0</v>
      </c>
      <c r="I22" s="30">
        <v>0</v>
      </c>
      <c r="J22" s="5">
        <v>21</v>
      </c>
      <c r="K22" s="5"/>
      <c r="L22" s="5">
        <v>6</v>
      </c>
      <c r="M22" s="5"/>
      <c r="N22" s="67">
        <v>8</v>
      </c>
      <c r="O22" s="67">
        <v>2</v>
      </c>
      <c r="P22" s="5">
        <f t="shared" si="5"/>
        <v>38</v>
      </c>
      <c r="Q22" s="9">
        <f t="shared" si="6"/>
        <v>8</v>
      </c>
      <c r="R22" s="10">
        <f t="shared" si="0"/>
        <v>0.21052631578947367</v>
      </c>
    </row>
    <row r="23" spans="1:19" x14ac:dyDescent="0.25">
      <c r="A23" s="12">
        <v>9</v>
      </c>
      <c r="B23" s="12" t="s">
        <v>28</v>
      </c>
      <c r="C23" s="12" t="s">
        <v>48</v>
      </c>
      <c r="D23" s="12" t="s">
        <v>21</v>
      </c>
      <c r="E23" s="8" t="s">
        <v>49</v>
      </c>
      <c r="F23" s="5">
        <v>0</v>
      </c>
      <c r="G23" s="30">
        <v>0</v>
      </c>
      <c r="H23" s="5">
        <v>0</v>
      </c>
      <c r="I23" s="30">
        <v>0</v>
      </c>
      <c r="J23" s="5">
        <v>0</v>
      </c>
      <c r="K23" s="5"/>
      <c r="L23" s="5">
        <v>1</v>
      </c>
      <c r="M23" s="5"/>
      <c r="N23" s="67">
        <v>3</v>
      </c>
      <c r="O23" s="67">
        <v>15</v>
      </c>
      <c r="P23" s="5">
        <f t="shared" si="5"/>
        <v>19</v>
      </c>
      <c r="Q23" s="9">
        <f t="shared" si="6"/>
        <v>16</v>
      </c>
      <c r="R23" s="10">
        <f t="shared" si="0"/>
        <v>0.84210526315789469</v>
      </c>
      <c r="S23" s="1" t="s">
        <v>50</v>
      </c>
    </row>
    <row r="24" spans="1:19" x14ac:dyDescent="0.25">
      <c r="A24" s="12">
        <v>10</v>
      </c>
      <c r="B24" s="12" t="s">
        <v>28</v>
      </c>
      <c r="C24" s="12" t="s">
        <v>51</v>
      </c>
      <c r="D24" s="12" t="s">
        <v>21</v>
      </c>
      <c r="E24" s="8" t="s">
        <v>52</v>
      </c>
      <c r="F24" s="5">
        <v>2</v>
      </c>
      <c r="G24" s="30">
        <v>0</v>
      </c>
      <c r="H24" s="5">
        <v>0</v>
      </c>
      <c r="I24" s="30">
        <v>0</v>
      </c>
      <c r="J24" s="5">
        <v>21</v>
      </c>
      <c r="K24" s="5"/>
      <c r="L24" s="5">
        <v>0</v>
      </c>
      <c r="M24" s="5"/>
      <c r="N24" s="67">
        <v>28</v>
      </c>
      <c r="O24" s="67">
        <v>0</v>
      </c>
      <c r="P24" s="5">
        <f t="shared" si="5"/>
        <v>51</v>
      </c>
      <c r="Q24" s="9">
        <f t="shared" si="6"/>
        <v>0</v>
      </c>
      <c r="R24" s="13">
        <f t="shared" si="0"/>
        <v>0</v>
      </c>
    </row>
    <row r="25" spans="1:19" x14ac:dyDescent="0.25">
      <c r="A25" s="12">
        <v>11</v>
      </c>
      <c r="B25" s="12" t="s">
        <v>28</v>
      </c>
      <c r="C25" s="12" t="s">
        <v>53</v>
      </c>
      <c r="D25" s="12" t="s">
        <v>21</v>
      </c>
      <c r="E25" s="8" t="s">
        <v>19</v>
      </c>
      <c r="F25" s="5">
        <v>2</v>
      </c>
      <c r="G25" s="30">
        <v>0</v>
      </c>
      <c r="H25" s="5">
        <v>0</v>
      </c>
      <c r="I25" s="30">
        <v>0</v>
      </c>
      <c r="J25" s="5">
        <v>67</v>
      </c>
      <c r="K25" s="5"/>
      <c r="L25" s="5">
        <v>1</v>
      </c>
      <c r="M25" s="5"/>
      <c r="N25" s="67">
        <v>26</v>
      </c>
      <c r="O25" s="67">
        <v>17</v>
      </c>
      <c r="P25" s="5">
        <f t="shared" si="5"/>
        <v>113</v>
      </c>
      <c r="Q25" s="9">
        <f t="shared" si="6"/>
        <v>18</v>
      </c>
      <c r="R25" s="10">
        <f t="shared" si="0"/>
        <v>0.15929203539823009</v>
      </c>
      <c r="S25" s="15"/>
    </row>
    <row r="26" spans="1:19" x14ac:dyDescent="0.25">
      <c r="A26" s="12">
        <v>12</v>
      </c>
      <c r="B26" s="12" t="s">
        <v>28</v>
      </c>
      <c r="C26" s="12" t="s">
        <v>54</v>
      </c>
      <c r="D26" s="12" t="s">
        <v>21</v>
      </c>
      <c r="E26" s="8" t="s">
        <v>55</v>
      </c>
      <c r="F26" s="5">
        <v>1</v>
      </c>
      <c r="G26" s="5">
        <v>0</v>
      </c>
      <c r="H26" s="5">
        <v>0</v>
      </c>
      <c r="I26" s="5">
        <v>0</v>
      </c>
      <c r="J26" s="5">
        <v>2</v>
      </c>
      <c r="K26" s="5"/>
      <c r="L26" s="5">
        <v>1</v>
      </c>
      <c r="M26" s="5"/>
      <c r="N26" s="67">
        <v>24</v>
      </c>
      <c r="O26" s="67">
        <v>45</v>
      </c>
      <c r="P26" s="5">
        <f t="shared" si="5"/>
        <v>73</v>
      </c>
      <c r="Q26" s="9">
        <f t="shared" si="6"/>
        <v>46</v>
      </c>
      <c r="R26" s="10">
        <f t="shared" si="0"/>
        <v>0.63013698630136983</v>
      </c>
      <c r="S26" s="15" t="s">
        <v>56</v>
      </c>
    </row>
    <row r="27" spans="1:19" x14ac:dyDescent="0.25">
      <c r="A27" s="12">
        <v>13</v>
      </c>
      <c r="B27" s="12" t="s">
        <v>28</v>
      </c>
      <c r="C27" s="12" t="s">
        <v>57</v>
      </c>
      <c r="D27" s="12" t="s">
        <v>26</v>
      </c>
      <c r="E27" s="8" t="s">
        <v>58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/>
      <c r="L27" s="5">
        <v>2</v>
      </c>
      <c r="M27" s="5"/>
      <c r="N27" s="67">
        <v>0</v>
      </c>
      <c r="O27" s="67">
        <v>27</v>
      </c>
      <c r="P27" s="5">
        <f t="shared" si="5"/>
        <v>29</v>
      </c>
      <c r="Q27" s="9">
        <f>H27+I27+L27+M27+O27</f>
        <v>29</v>
      </c>
      <c r="R27" s="10">
        <f t="shared" si="0"/>
        <v>1</v>
      </c>
      <c r="S27" s="15"/>
    </row>
    <row r="28" spans="1:19" x14ac:dyDescent="0.25">
      <c r="A28" s="12">
        <v>14</v>
      </c>
      <c r="B28" s="12" t="s">
        <v>28</v>
      </c>
      <c r="C28" s="12" t="s">
        <v>150</v>
      </c>
      <c r="D28" s="12" t="s">
        <v>21</v>
      </c>
      <c r="E28" s="8" t="s">
        <v>55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67">
        <v>8</v>
      </c>
      <c r="O28" s="67">
        <v>2</v>
      </c>
      <c r="P28" s="33">
        <f t="shared" si="5"/>
        <v>10</v>
      </c>
      <c r="Q28" s="9">
        <f>H28+I28+L28+M28+O28</f>
        <v>2</v>
      </c>
      <c r="R28" s="10">
        <f t="shared" si="0"/>
        <v>0.2</v>
      </c>
      <c r="S28" s="15"/>
    </row>
    <row r="29" spans="1:19" x14ac:dyDescent="0.25">
      <c r="A29" s="12">
        <v>15</v>
      </c>
      <c r="B29" s="12" t="s">
        <v>28</v>
      </c>
      <c r="C29" s="12" t="s">
        <v>151</v>
      </c>
      <c r="D29" s="8" t="s">
        <v>32</v>
      </c>
      <c r="E29" s="33" t="s">
        <v>33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67">
        <v>1</v>
      </c>
      <c r="O29" s="67">
        <v>2</v>
      </c>
      <c r="P29" s="33">
        <f t="shared" si="5"/>
        <v>3</v>
      </c>
      <c r="Q29" s="9">
        <f>H29+I29+L29+M29+O29</f>
        <v>2</v>
      </c>
      <c r="R29" s="10">
        <f t="shared" si="0"/>
        <v>0.66666666666666663</v>
      </c>
      <c r="S29" s="15"/>
    </row>
    <row r="30" spans="1:19" x14ac:dyDescent="0.25">
      <c r="A30" s="62"/>
      <c r="B30" s="12" t="s">
        <v>28</v>
      </c>
      <c r="C30" s="62" t="s">
        <v>147</v>
      </c>
      <c r="D30" s="62" t="s">
        <v>37</v>
      </c>
      <c r="E30" s="61" t="s">
        <v>132</v>
      </c>
      <c r="F30" s="62">
        <v>117</v>
      </c>
      <c r="G30" s="62">
        <v>0</v>
      </c>
      <c r="H30" s="62">
        <v>0</v>
      </c>
      <c r="I30" s="62">
        <v>0</v>
      </c>
      <c r="J30" s="62">
        <v>0</v>
      </c>
      <c r="K30" s="62"/>
      <c r="L30" s="62">
        <v>0</v>
      </c>
      <c r="M30" s="62"/>
      <c r="N30" s="68"/>
      <c r="O30" s="68"/>
      <c r="P30" s="62">
        <f t="shared" ref="P30:P37" si="7">SUM(F30:O30)</f>
        <v>117</v>
      </c>
      <c r="Q30" s="63">
        <f t="shared" ref="Q30:Q37" si="8">H30+I30+L30+M30+O30</f>
        <v>0</v>
      </c>
      <c r="R30" s="64">
        <f t="shared" ref="R30:R37" si="9">Q30/P30</f>
        <v>0</v>
      </c>
      <c r="S30" s="15"/>
    </row>
    <row r="31" spans="1:19" x14ac:dyDescent="0.25">
      <c r="A31" s="62"/>
      <c r="B31" s="12" t="s">
        <v>28</v>
      </c>
      <c r="C31" s="62" t="s">
        <v>133</v>
      </c>
      <c r="D31" s="62" t="s">
        <v>26</v>
      </c>
      <c r="E31" s="61" t="s">
        <v>134</v>
      </c>
      <c r="F31" s="62">
        <v>11</v>
      </c>
      <c r="G31" s="62">
        <v>0</v>
      </c>
      <c r="H31" s="62">
        <v>2</v>
      </c>
      <c r="I31" s="62">
        <v>1</v>
      </c>
      <c r="J31" s="62">
        <v>12</v>
      </c>
      <c r="K31" s="62">
        <v>2</v>
      </c>
      <c r="L31" s="62">
        <v>11</v>
      </c>
      <c r="M31" s="62">
        <v>4</v>
      </c>
      <c r="N31" s="68"/>
      <c r="O31" s="68"/>
      <c r="P31" s="62">
        <f t="shared" si="7"/>
        <v>43</v>
      </c>
      <c r="Q31" s="63">
        <f t="shared" si="8"/>
        <v>18</v>
      </c>
      <c r="R31" s="64">
        <f t="shared" si="9"/>
        <v>0.41860465116279072</v>
      </c>
      <c r="S31" s="15"/>
    </row>
    <row r="32" spans="1:19" x14ac:dyDescent="0.25">
      <c r="A32" s="62"/>
      <c r="B32" s="12" t="s">
        <v>28</v>
      </c>
      <c r="C32" s="62" t="s">
        <v>135</v>
      </c>
      <c r="D32" s="62" t="s">
        <v>37</v>
      </c>
      <c r="E32" s="61" t="s">
        <v>47</v>
      </c>
      <c r="F32" s="62">
        <v>0</v>
      </c>
      <c r="G32" s="62">
        <v>10</v>
      </c>
      <c r="H32" s="62">
        <v>0</v>
      </c>
      <c r="I32" s="62">
        <v>0</v>
      </c>
      <c r="J32" s="62">
        <v>10</v>
      </c>
      <c r="K32" s="62"/>
      <c r="L32" s="62">
        <v>0</v>
      </c>
      <c r="M32" s="62"/>
      <c r="N32" s="68"/>
      <c r="O32" s="68"/>
      <c r="P32" s="62">
        <f t="shared" si="7"/>
        <v>20</v>
      </c>
      <c r="Q32" s="63">
        <f t="shared" si="8"/>
        <v>0</v>
      </c>
      <c r="R32" s="64">
        <f t="shared" si="9"/>
        <v>0</v>
      </c>
      <c r="S32" s="15" t="s">
        <v>50</v>
      </c>
    </row>
    <row r="33" spans="1:20" x14ac:dyDescent="0.25">
      <c r="A33" s="62"/>
      <c r="B33" s="12" t="s">
        <v>28</v>
      </c>
      <c r="C33" s="62" t="s">
        <v>136</v>
      </c>
      <c r="D33" s="62" t="s">
        <v>21</v>
      </c>
      <c r="E33" s="61" t="s">
        <v>22</v>
      </c>
      <c r="F33" s="62">
        <v>5</v>
      </c>
      <c r="G33" s="62">
        <v>0</v>
      </c>
      <c r="H33" s="62">
        <v>0</v>
      </c>
      <c r="I33" s="62">
        <v>0</v>
      </c>
      <c r="J33" s="62">
        <v>0</v>
      </c>
      <c r="K33" s="62"/>
      <c r="L33" s="62">
        <v>0</v>
      </c>
      <c r="M33" s="62"/>
      <c r="N33" s="68"/>
      <c r="O33" s="68"/>
      <c r="P33" s="62">
        <f t="shared" si="7"/>
        <v>5</v>
      </c>
      <c r="Q33" s="63">
        <f t="shared" si="8"/>
        <v>0</v>
      </c>
      <c r="R33" s="64">
        <f t="shared" si="9"/>
        <v>0</v>
      </c>
      <c r="S33" s="15" t="s">
        <v>50</v>
      </c>
    </row>
    <row r="34" spans="1:20" x14ac:dyDescent="0.25">
      <c r="A34" s="62"/>
      <c r="B34" s="12" t="s">
        <v>28</v>
      </c>
      <c r="C34" s="62" t="s">
        <v>137</v>
      </c>
      <c r="D34" s="62" t="s">
        <v>21</v>
      </c>
      <c r="E34" s="61" t="s">
        <v>52</v>
      </c>
      <c r="F34" s="62">
        <v>47</v>
      </c>
      <c r="G34" s="62">
        <v>5</v>
      </c>
      <c r="H34" s="62">
        <v>0</v>
      </c>
      <c r="I34" s="62">
        <v>0</v>
      </c>
      <c r="J34" s="62">
        <v>5</v>
      </c>
      <c r="K34" s="62">
        <v>1</v>
      </c>
      <c r="L34" s="62">
        <v>0</v>
      </c>
      <c r="M34" s="62">
        <v>0</v>
      </c>
      <c r="N34" s="68">
        <v>1</v>
      </c>
      <c r="O34" s="68">
        <v>0</v>
      </c>
      <c r="P34" s="62">
        <f t="shared" si="7"/>
        <v>59</v>
      </c>
      <c r="Q34" s="63">
        <f t="shared" si="8"/>
        <v>0</v>
      </c>
      <c r="R34" s="64">
        <f t="shared" si="9"/>
        <v>0</v>
      </c>
      <c r="S34" s="15"/>
    </row>
    <row r="35" spans="1:20" x14ac:dyDescent="0.25">
      <c r="A35" s="62"/>
      <c r="B35" s="12" t="s">
        <v>28</v>
      </c>
      <c r="C35" s="62" t="s">
        <v>138</v>
      </c>
      <c r="D35" s="62" t="s">
        <v>21</v>
      </c>
      <c r="E35" s="61" t="s">
        <v>19</v>
      </c>
      <c r="F35" s="62">
        <v>37</v>
      </c>
      <c r="G35" s="62">
        <v>40</v>
      </c>
      <c r="H35" s="62">
        <v>3</v>
      </c>
      <c r="I35" s="62">
        <v>1</v>
      </c>
      <c r="J35" s="62">
        <v>1</v>
      </c>
      <c r="K35" s="62">
        <v>1</v>
      </c>
      <c r="L35" s="62">
        <v>0</v>
      </c>
      <c r="M35" s="62">
        <v>0</v>
      </c>
      <c r="N35" s="68"/>
      <c r="O35" s="68"/>
      <c r="P35" s="62">
        <f t="shared" si="7"/>
        <v>83</v>
      </c>
      <c r="Q35" s="63">
        <f t="shared" si="8"/>
        <v>4</v>
      </c>
      <c r="R35" s="64">
        <f t="shared" si="9"/>
        <v>4.8192771084337352E-2</v>
      </c>
      <c r="S35" s="15"/>
      <c r="T35" s="1">
        <v>32</v>
      </c>
    </row>
    <row r="36" spans="1:20" x14ac:dyDescent="0.25">
      <c r="A36" s="62"/>
      <c r="B36" s="12" t="s">
        <v>28</v>
      </c>
      <c r="C36" s="62" t="s">
        <v>139</v>
      </c>
      <c r="D36" s="62" t="s">
        <v>21</v>
      </c>
      <c r="E36" s="61" t="s">
        <v>140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/>
      <c r="L36" s="62">
        <v>2</v>
      </c>
      <c r="M36" s="62"/>
      <c r="N36" s="68">
        <v>1</v>
      </c>
      <c r="O36" s="68">
        <v>0</v>
      </c>
      <c r="P36" s="62">
        <f t="shared" si="7"/>
        <v>3</v>
      </c>
      <c r="Q36" s="63">
        <f t="shared" si="8"/>
        <v>2</v>
      </c>
      <c r="R36" s="64">
        <f t="shared" si="9"/>
        <v>0.66666666666666663</v>
      </c>
      <c r="S36" s="15" t="s">
        <v>50</v>
      </c>
    </row>
    <row r="37" spans="1:20" x14ac:dyDescent="0.25">
      <c r="A37" s="62"/>
      <c r="B37" s="12" t="s">
        <v>28</v>
      </c>
      <c r="C37" s="62" t="s">
        <v>141</v>
      </c>
      <c r="D37" s="62" t="s">
        <v>24</v>
      </c>
      <c r="E37" s="61" t="s">
        <v>130</v>
      </c>
      <c r="F37" s="62">
        <v>16</v>
      </c>
      <c r="G37" s="62">
        <v>12</v>
      </c>
      <c r="H37" s="62">
        <v>0</v>
      </c>
      <c r="I37" s="62">
        <v>0</v>
      </c>
      <c r="J37" s="62">
        <v>13</v>
      </c>
      <c r="K37" s="62"/>
      <c r="L37" s="62">
        <v>5</v>
      </c>
      <c r="M37" s="62"/>
      <c r="N37" s="68"/>
      <c r="O37" s="68"/>
      <c r="P37" s="62">
        <f t="shared" si="7"/>
        <v>46</v>
      </c>
      <c r="Q37" s="63">
        <f t="shared" si="8"/>
        <v>5</v>
      </c>
      <c r="R37" s="64">
        <f t="shared" si="9"/>
        <v>0.10869565217391304</v>
      </c>
      <c r="S37" s="15"/>
    </row>
    <row r="38" spans="1:20" x14ac:dyDescent="0.25">
      <c r="A38" s="62"/>
      <c r="B38" s="12" t="s">
        <v>28</v>
      </c>
      <c r="C38" s="62" t="s">
        <v>31</v>
      </c>
      <c r="D38" s="62" t="s">
        <v>32</v>
      </c>
      <c r="E38" s="61" t="s">
        <v>33</v>
      </c>
      <c r="F38" s="62">
        <v>26</v>
      </c>
      <c r="G38" s="62">
        <v>6</v>
      </c>
      <c r="H38" s="62">
        <v>0</v>
      </c>
      <c r="I38" s="62">
        <v>0</v>
      </c>
      <c r="J38" s="62">
        <v>14</v>
      </c>
      <c r="K38" s="62"/>
      <c r="L38" s="62">
        <v>5</v>
      </c>
      <c r="M38" s="62"/>
      <c r="N38" s="68">
        <v>22</v>
      </c>
      <c r="O38" s="68">
        <v>1</v>
      </c>
      <c r="P38" s="62">
        <f>SUM(F38:O38)</f>
        <v>74</v>
      </c>
      <c r="Q38" s="63">
        <f>H38+I38+L38+M38+O38</f>
        <v>6</v>
      </c>
      <c r="R38" s="64">
        <f>Q38/P38</f>
        <v>8.1081081081081086E-2</v>
      </c>
    </row>
    <row r="39" spans="1:20" x14ac:dyDescent="0.25">
      <c r="A39" s="52" t="s">
        <v>59</v>
      </c>
      <c r="B39" s="53"/>
      <c r="C39" s="53"/>
      <c r="D39" s="53"/>
      <c r="E39" s="53"/>
      <c r="F39" s="12"/>
      <c r="G39" s="12"/>
      <c r="H39" s="12"/>
      <c r="I39" s="12"/>
      <c r="J39" s="12"/>
      <c r="K39" s="12"/>
      <c r="L39" s="12"/>
      <c r="M39" s="12"/>
      <c r="N39" s="69"/>
      <c r="O39" s="69"/>
      <c r="P39" s="5"/>
      <c r="Q39" s="9"/>
      <c r="R39" s="10"/>
      <c r="S39" s="15"/>
    </row>
    <row r="40" spans="1:20" x14ac:dyDescent="0.25">
      <c r="A40" s="6" t="s">
        <v>12</v>
      </c>
      <c r="B40" s="6"/>
      <c r="C40" s="6" t="s">
        <v>60</v>
      </c>
      <c r="D40" s="6" t="s">
        <v>61</v>
      </c>
      <c r="E40" s="7" t="s">
        <v>15</v>
      </c>
      <c r="F40" s="12"/>
      <c r="G40" s="12"/>
      <c r="H40" s="12"/>
      <c r="I40" s="12"/>
      <c r="J40" s="12"/>
      <c r="K40" s="12"/>
      <c r="L40" s="12"/>
      <c r="M40" s="12"/>
      <c r="N40" s="69"/>
      <c r="O40" s="69"/>
      <c r="P40" s="5"/>
      <c r="Q40" s="9"/>
      <c r="R40" s="10"/>
      <c r="S40" s="15"/>
    </row>
    <row r="41" spans="1:20" x14ac:dyDescent="0.25">
      <c r="A41" s="2">
        <v>1</v>
      </c>
      <c r="B41" s="2" t="s">
        <v>160</v>
      </c>
      <c r="C41" s="2" t="s">
        <v>62</v>
      </c>
      <c r="D41" s="2" t="s">
        <v>63</v>
      </c>
      <c r="E41" s="11" t="s">
        <v>64</v>
      </c>
      <c r="F41" s="12">
        <v>0</v>
      </c>
      <c r="G41" s="12">
        <v>0</v>
      </c>
      <c r="H41" s="12">
        <v>1</v>
      </c>
      <c r="I41" s="12">
        <v>0</v>
      </c>
      <c r="J41" s="12">
        <v>5</v>
      </c>
      <c r="K41" s="5"/>
      <c r="L41" s="12">
        <v>0</v>
      </c>
      <c r="M41" s="5"/>
      <c r="N41" s="69">
        <v>7</v>
      </c>
      <c r="O41" s="69">
        <v>1</v>
      </c>
      <c r="P41" s="5">
        <f>SUM(F41:O41)</f>
        <v>14</v>
      </c>
      <c r="Q41" s="9">
        <f>H41+I41+L41+M41+O41</f>
        <v>2</v>
      </c>
      <c r="R41" s="10">
        <f t="shared" si="0"/>
        <v>0.14285714285714285</v>
      </c>
    </row>
    <row r="42" spans="1:20" x14ac:dyDescent="0.25">
      <c r="A42" s="6" t="s">
        <v>12</v>
      </c>
      <c r="B42" s="6"/>
      <c r="C42" s="6" t="s">
        <v>20</v>
      </c>
      <c r="D42" s="6" t="s">
        <v>65</v>
      </c>
      <c r="E42" s="7" t="s">
        <v>29</v>
      </c>
      <c r="F42" s="12"/>
      <c r="G42" s="12"/>
      <c r="H42" s="12"/>
      <c r="I42" s="12"/>
      <c r="J42" s="12"/>
      <c r="K42" s="12"/>
      <c r="L42" s="12"/>
      <c r="M42" s="12"/>
      <c r="N42" s="69"/>
      <c r="O42" s="69"/>
      <c r="P42" s="5"/>
      <c r="Q42" s="9"/>
      <c r="R42" s="10"/>
    </row>
    <row r="43" spans="1:20" x14ac:dyDescent="0.25">
      <c r="A43" s="17">
        <v>1</v>
      </c>
      <c r="B43" s="17" t="s">
        <v>20</v>
      </c>
      <c r="C43" s="18" t="s">
        <v>66</v>
      </c>
      <c r="D43" s="2" t="s">
        <v>67</v>
      </c>
      <c r="E43" s="11" t="s">
        <v>68</v>
      </c>
      <c r="F43" s="12">
        <v>16</v>
      </c>
      <c r="G43" s="12">
        <v>15</v>
      </c>
      <c r="H43" s="12">
        <v>8</v>
      </c>
      <c r="I43" s="12">
        <v>8</v>
      </c>
      <c r="J43" s="12">
        <v>30</v>
      </c>
      <c r="K43" s="5"/>
      <c r="L43" s="12">
        <v>22</v>
      </c>
      <c r="M43" s="5"/>
      <c r="N43" s="69">
        <v>42</v>
      </c>
      <c r="O43" s="69">
        <v>14</v>
      </c>
      <c r="P43" s="5">
        <f>SUM(F43:O43)</f>
        <v>155</v>
      </c>
      <c r="Q43" s="9">
        <f t="shared" ref="Q43:Q45" si="10">H43+I43+L43+M43+O43</f>
        <v>52</v>
      </c>
      <c r="R43" s="10">
        <f t="shared" si="0"/>
        <v>0.33548387096774196</v>
      </c>
    </row>
    <row r="44" spans="1:20" x14ac:dyDescent="0.25">
      <c r="A44" s="17">
        <v>2</v>
      </c>
      <c r="B44" s="17" t="s">
        <v>20</v>
      </c>
      <c r="C44" s="2" t="s">
        <v>69</v>
      </c>
      <c r="D44" s="2" t="s">
        <v>70</v>
      </c>
      <c r="E44" s="11" t="s">
        <v>71</v>
      </c>
      <c r="F44" s="12">
        <v>35</v>
      </c>
      <c r="G44" s="12">
        <v>23</v>
      </c>
      <c r="H44" s="12">
        <v>7</v>
      </c>
      <c r="I44" s="12">
        <v>6</v>
      </c>
      <c r="J44" s="12">
        <v>50</v>
      </c>
      <c r="K44" s="12"/>
      <c r="L44" s="12">
        <v>17</v>
      </c>
      <c r="M44" s="12"/>
      <c r="N44" s="69">
        <v>34</v>
      </c>
      <c r="O44" s="69">
        <v>23</v>
      </c>
      <c r="P44" s="5">
        <f>SUM(F44:O44)</f>
        <v>195</v>
      </c>
      <c r="Q44" s="9">
        <f t="shared" si="10"/>
        <v>53</v>
      </c>
      <c r="R44" s="10">
        <f t="shared" si="0"/>
        <v>0.27179487179487177</v>
      </c>
    </row>
    <row r="45" spans="1:20" x14ac:dyDescent="0.25">
      <c r="A45" s="17">
        <v>3</v>
      </c>
      <c r="B45" s="17" t="s">
        <v>20</v>
      </c>
      <c r="C45" s="2" t="s">
        <v>72</v>
      </c>
      <c r="D45" s="2" t="s">
        <v>67</v>
      </c>
      <c r="E45" s="11" t="s">
        <v>73</v>
      </c>
      <c r="F45" s="12">
        <v>6</v>
      </c>
      <c r="G45" s="12">
        <v>0</v>
      </c>
      <c r="H45" s="12">
        <v>1</v>
      </c>
      <c r="I45" s="12">
        <v>0</v>
      </c>
      <c r="J45" s="12">
        <v>12</v>
      </c>
      <c r="K45" s="5"/>
      <c r="L45" s="12">
        <v>8</v>
      </c>
      <c r="M45" s="5"/>
      <c r="N45" s="69">
        <v>1</v>
      </c>
      <c r="O45" s="69">
        <v>6</v>
      </c>
      <c r="P45" s="5">
        <f>SUM(F45:O45)</f>
        <v>34</v>
      </c>
      <c r="Q45" s="9">
        <f t="shared" si="10"/>
        <v>15</v>
      </c>
      <c r="R45" s="10">
        <f t="shared" si="0"/>
        <v>0.44117647058823528</v>
      </c>
      <c r="S45" s="8" t="s">
        <v>157</v>
      </c>
    </row>
    <row r="46" spans="1:20" x14ac:dyDescent="0.25">
      <c r="A46" s="6" t="s">
        <v>12</v>
      </c>
      <c r="B46" s="6"/>
      <c r="C46" s="14" t="s">
        <v>28</v>
      </c>
      <c r="D46" s="6" t="s">
        <v>14</v>
      </c>
      <c r="E46" s="7" t="s">
        <v>15</v>
      </c>
      <c r="F46" s="12"/>
      <c r="G46" s="12"/>
      <c r="H46" s="12"/>
      <c r="I46" s="12"/>
      <c r="J46" s="12"/>
      <c r="K46" s="12"/>
      <c r="L46" s="12"/>
      <c r="M46" s="12"/>
      <c r="N46" s="69"/>
      <c r="O46" s="69"/>
      <c r="P46" s="5"/>
      <c r="Q46" s="9"/>
      <c r="R46" s="10"/>
    </row>
    <row r="47" spans="1:20" x14ac:dyDescent="0.25">
      <c r="A47" s="5">
        <v>1</v>
      </c>
      <c r="B47" s="12" t="s">
        <v>28</v>
      </c>
      <c r="C47" s="12" t="s">
        <v>74</v>
      </c>
      <c r="D47" s="12" t="s">
        <v>67</v>
      </c>
      <c r="E47" s="11" t="s">
        <v>75</v>
      </c>
      <c r="F47" s="12">
        <v>3</v>
      </c>
      <c r="G47" s="12">
        <v>28</v>
      </c>
      <c r="H47" s="12">
        <v>18</v>
      </c>
      <c r="I47" s="12">
        <v>10</v>
      </c>
      <c r="J47" s="12">
        <v>29</v>
      </c>
      <c r="K47" s="12">
        <v>0</v>
      </c>
      <c r="L47" s="12">
        <v>35</v>
      </c>
      <c r="M47" s="12">
        <v>5</v>
      </c>
      <c r="N47" s="69">
        <v>17</v>
      </c>
      <c r="O47" s="69">
        <v>43</v>
      </c>
      <c r="P47" s="5">
        <f>SUM(F47:O47)</f>
        <v>188</v>
      </c>
      <c r="Q47" s="9">
        <f t="shared" ref="Q47:Q50" si="11">H47+I47+L47+M47+O47</f>
        <v>111</v>
      </c>
      <c r="R47" s="10">
        <f t="shared" si="0"/>
        <v>0.59042553191489366</v>
      </c>
    </row>
    <row r="48" spans="1:20" x14ac:dyDescent="0.25">
      <c r="A48" s="5">
        <v>2</v>
      </c>
      <c r="B48" s="12" t="s">
        <v>28</v>
      </c>
      <c r="C48" s="12" t="s">
        <v>76</v>
      </c>
      <c r="D48" s="12" t="s">
        <v>67</v>
      </c>
      <c r="E48" s="11" t="s">
        <v>77</v>
      </c>
      <c r="F48" s="12">
        <v>8</v>
      </c>
      <c r="G48" s="12">
        <v>12</v>
      </c>
      <c r="H48" s="12">
        <v>7</v>
      </c>
      <c r="I48" s="12">
        <v>7</v>
      </c>
      <c r="J48" s="12">
        <v>13</v>
      </c>
      <c r="K48" s="5"/>
      <c r="L48" s="12">
        <v>7</v>
      </c>
      <c r="M48" s="5"/>
      <c r="N48" s="69">
        <v>17</v>
      </c>
      <c r="O48" s="69">
        <v>7</v>
      </c>
      <c r="P48" s="5">
        <f>SUM(F48:O48)</f>
        <v>78</v>
      </c>
      <c r="Q48" s="9">
        <f t="shared" si="11"/>
        <v>28</v>
      </c>
      <c r="R48" s="10">
        <f t="shared" si="0"/>
        <v>0.35897435897435898</v>
      </c>
    </row>
    <row r="49" spans="1:19" x14ac:dyDescent="0.25">
      <c r="A49" s="5">
        <v>3</v>
      </c>
      <c r="B49" s="12" t="s">
        <v>28</v>
      </c>
      <c r="C49" s="12" t="s">
        <v>78</v>
      </c>
      <c r="D49" s="12" t="s">
        <v>79</v>
      </c>
      <c r="E49" s="11" t="s">
        <v>80</v>
      </c>
      <c r="F49" s="12">
        <v>18</v>
      </c>
      <c r="G49" s="12">
        <v>28</v>
      </c>
      <c r="H49" s="12">
        <v>14</v>
      </c>
      <c r="I49" s="12">
        <v>29</v>
      </c>
      <c r="J49" s="12">
        <v>41</v>
      </c>
      <c r="K49" s="34">
        <v>2</v>
      </c>
      <c r="L49" s="12">
        <v>42</v>
      </c>
      <c r="M49" s="12">
        <v>7</v>
      </c>
      <c r="N49" s="69">
        <v>46</v>
      </c>
      <c r="O49" s="69">
        <v>90</v>
      </c>
      <c r="P49" s="5">
        <f>SUM(F49:O49)</f>
        <v>317</v>
      </c>
      <c r="Q49" s="9">
        <f t="shared" si="11"/>
        <v>182</v>
      </c>
      <c r="R49" s="10">
        <f t="shared" si="0"/>
        <v>0.57413249211356465</v>
      </c>
    </row>
    <row r="50" spans="1:19" x14ac:dyDescent="0.25">
      <c r="A50" s="5">
        <v>4</v>
      </c>
      <c r="B50" s="12" t="s">
        <v>28</v>
      </c>
      <c r="C50" s="12" t="s">
        <v>81</v>
      </c>
      <c r="D50" s="12" t="s">
        <v>67</v>
      </c>
      <c r="E50" s="11" t="s">
        <v>82</v>
      </c>
      <c r="F50" s="12">
        <v>8</v>
      </c>
      <c r="G50" s="12">
        <v>10</v>
      </c>
      <c r="H50" s="12">
        <v>7</v>
      </c>
      <c r="I50" s="12">
        <v>5</v>
      </c>
      <c r="J50" s="12">
        <v>16</v>
      </c>
      <c r="K50" s="12"/>
      <c r="L50" s="12">
        <v>14</v>
      </c>
      <c r="M50" s="12"/>
      <c r="N50" s="69">
        <v>6</v>
      </c>
      <c r="O50" s="69">
        <v>9</v>
      </c>
      <c r="P50" s="5">
        <f>SUM(F50:O50)</f>
        <v>75</v>
      </c>
      <c r="Q50" s="9">
        <f t="shared" si="11"/>
        <v>35</v>
      </c>
      <c r="R50" s="10">
        <f t="shared" si="0"/>
        <v>0.46666666666666667</v>
      </c>
      <c r="S50" s="1" t="s">
        <v>56</v>
      </c>
    </row>
    <row r="51" spans="1:19" x14ac:dyDescent="0.25">
      <c r="A51" s="52" t="s">
        <v>83</v>
      </c>
      <c r="B51" s="53"/>
      <c r="C51" s="53"/>
      <c r="D51" s="53"/>
      <c r="E51" s="53"/>
      <c r="F51" s="19"/>
      <c r="G51" s="19"/>
      <c r="H51" s="19"/>
      <c r="I51" s="19"/>
      <c r="J51" s="19"/>
      <c r="K51" s="19"/>
      <c r="L51" s="19"/>
      <c r="M51" s="19"/>
      <c r="N51" s="70"/>
      <c r="O51" s="70"/>
      <c r="P51" s="16"/>
      <c r="Q51" s="20"/>
      <c r="R51" s="21"/>
      <c r="S51" s="19"/>
    </row>
    <row r="52" spans="1:19" x14ac:dyDescent="0.25">
      <c r="A52" s="6" t="s">
        <v>12</v>
      </c>
      <c r="B52" s="6"/>
      <c r="C52" s="6" t="s">
        <v>13</v>
      </c>
      <c r="D52" s="6" t="s">
        <v>14</v>
      </c>
      <c r="E52" s="7" t="s">
        <v>15</v>
      </c>
      <c r="F52" s="19"/>
      <c r="G52" s="19"/>
      <c r="H52" s="19"/>
      <c r="I52" s="19"/>
      <c r="J52" s="19"/>
      <c r="K52" s="19"/>
      <c r="L52" s="19"/>
      <c r="M52" s="19"/>
      <c r="N52" s="70"/>
      <c r="O52" s="70"/>
      <c r="P52" s="16"/>
      <c r="Q52" s="20"/>
      <c r="R52" s="21"/>
      <c r="S52" s="19"/>
    </row>
    <row r="53" spans="1:19" x14ac:dyDescent="0.25">
      <c r="A53" s="2">
        <v>1</v>
      </c>
      <c r="B53" s="2" t="s">
        <v>160</v>
      </c>
      <c r="C53" s="2" t="s">
        <v>84</v>
      </c>
      <c r="D53" s="2" t="s">
        <v>85</v>
      </c>
      <c r="E53" s="8" t="s">
        <v>86</v>
      </c>
      <c r="F53" s="12">
        <v>0</v>
      </c>
      <c r="G53" s="12">
        <v>0</v>
      </c>
      <c r="H53" s="12">
        <v>0</v>
      </c>
      <c r="I53" s="12">
        <v>0</v>
      </c>
      <c r="J53" s="12">
        <v>5</v>
      </c>
      <c r="K53" s="5"/>
      <c r="L53" s="12">
        <v>0</v>
      </c>
      <c r="M53" s="5"/>
      <c r="N53" s="69">
        <v>60</v>
      </c>
      <c r="O53" s="69">
        <v>7</v>
      </c>
      <c r="P53" s="5">
        <f>SUM(F53:O53)</f>
        <v>72</v>
      </c>
      <c r="Q53" s="9">
        <f>H53+I53+L53+M53+O53</f>
        <v>7</v>
      </c>
      <c r="R53" s="10">
        <f t="shared" si="0"/>
        <v>9.7222222222222224E-2</v>
      </c>
    </row>
    <row r="54" spans="1:19" x14ac:dyDescent="0.25">
      <c r="A54" s="6" t="s">
        <v>12</v>
      </c>
      <c r="B54" s="6"/>
      <c r="C54" s="6" t="s">
        <v>20</v>
      </c>
      <c r="D54" s="6" t="s">
        <v>65</v>
      </c>
      <c r="E54" s="7" t="s">
        <v>15</v>
      </c>
      <c r="F54" s="22"/>
      <c r="G54" s="22"/>
      <c r="H54" s="22"/>
      <c r="I54" s="22"/>
      <c r="J54" s="22"/>
      <c r="K54" s="22"/>
      <c r="L54" s="22"/>
      <c r="M54" s="22"/>
      <c r="N54" s="71"/>
      <c r="O54" s="71"/>
      <c r="P54" s="23"/>
      <c r="Q54" s="24"/>
      <c r="R54" s="25"/>
    </row>
    <row r="55" spans="1:19" x14ac:dyDescent="0.25">
      <c r="A55" s="2">
        <v>1</v>
      </c>
      <c r="B55" s="17" t="s">
        <v>20</v>
      </c>
      <c r="C55" s="2" t="s">
        <v>87</v>
      </c>
      <c r="D55" s="2" t="s">
        <v>88</v>
      </c>
      <c r="E55" s="11" t="s">
        <v>89</v>
      </c>
      <c r="F55" s="12">
        <v>1</v>
      </c>
      <c r="G55" s="12">
        <v>0</v>
      </c>
      <c r="H55" s="12">
        <v>1</v>
      </c>
      <c r="I55" s="12">
        <v>0</v>
      </c>
      <c r="J55" s="12">
        <v>3</v>
      </c>
      <c r="K55" s="12"/>
      <c r="L55" s="12">
        <v>3</v>
      </c>
      <c r="M55" s="12"/>
      <c r="N55" s="69">
        <v>5</v>
      </c>
      <c r="O55" s="69">
        <v>0</v>
      </c>
      <c r="P55" s="5">
        <f>SUM(F55:O55)</f>
        <v>13</v>
      </c>
      <c r="Q55" s="9">
        <f t="shared" ref="Q55:Q56" si="12">H55+I55+L55+M55+O55</f>
        <v>4</v>
      </c>
      <c r="R55" s="10">
        <f t="shared" si="0"/>
        <v>0.30769230769230771</v>
      </c>
    </row>
    <row r="56" spans="1:19" x14ac:dyDescent="0.25">
      <c r="A56" s="2">
        <v>2</v>
      </c>
      <c r="B56" s="17" t="s">
        <v>20</v>
      </c>
      <c r="C56" s="2" t="s">
        <v>90</v>
      </c>
      <c r="D56" s="2" t="s">
        <v>88</v>
      </c>
      <c r="E56" s="11" t="s">
        <v>91</v>
      </c>
      <c r="F56" s="12">
        <v>12</v>
      </c>
      <c r="G56" s="12">
        <v>3</v>
      </c>
      <c r="H56" s="12">
        <v>1</v>
      </c>
      <c r="I56" s="12">
        <v>0</v>
      </c>
      <c r="J56" s="12">
        <v>15</v>
      </c>
      <c r="K56" s="12">
        <v>0</v>
      </c>
      <c r="L56" s="12">
        <v>0</v>
      </c>
      <c r="M56" s="12">
        <v>0</v>
      </c>
      <c r="N56" s="69">
        <v>14</v>
      </c>
      <c r="O56" s="69">
        <v>7</v>
      </c>
      <c r="P56" s="5">
        <f>SUM(F56:O56)</f>
        <v>52</v>
      </c>
      <c r="Q56" s="9">
        <f t="shared" si="12"/>
        <v>8</v>
      </c>
      <c r="R56" s="10">
        <f t="shared" si="0"/>
        <v>0.15384615384615385</v>
      </c>
    </row>
    <row r="57" spans="1:19" x14ac:dyDescent="0.25">
      <c r="A57" s="60"/>
      <c r="B57" s="17" t="s">
        <v>20</v>
      </c>
      <c r="C57" s="60" t="s">
        <v>148</v>
      </c>
      <c r="D57" s="60" t="s">
        <v>92</v>
      </c>
      <c r="E57" s="61" t="s">
        <v>93</v>
      </c>
      <c r="F57" s="62">
        <v>2</v>
      </c>
      <c r="G57" s="62">
        <v>6</v>
      </c>
      <c r="H57" s="62">
        <v>1</v>
      </c>
      <c r="I57" s="62">
        <v>0</v>
      </c>
      <c r="J57" s="62">
        <v>4</v>
      </c>
      <c r="K57" s="62"/>
      <c r="L57" s="62">
        <v>0</v>
      </c>
      <c r="M57" s="62"/>
      <c r="N57" s="68"/>
      <c r="O57" s="68"/>
      <c r="P57" s="62">
        <f t="shared" ref="P57:P59" si="13">SUM(F57:O57)</f>
        <v>13</v>
      </c>
      <c r="Q57" s="63">
        <f t="shared" ref="Q57:Q59" si="14">H57+I57+L57+M57+O57</f>
        <v>1</v>
      </c>
      <c r="R57" s="64">
        <f t="shared" ref="R57:R59" si="15">Q57/P57</f>
        <v>7.6923076923076927E-2</v>
      </c>
      <c r="S57" s="15" t="s">
        <v>50</v>
      </c>
    </row>
    <row r="58" spans="1:19" x14ac:dyDescent="0.25">
      <c r="A58" s="60"/>
      <c r="B58" s="17" t="s">
        <v>20</v>
      </c>
      <c r="C58" s="60" t="s">
        <v>149</v>
      </c>
      <c r="D58" s="60" t="s">
        <v>92</v>
      </c>
      <c r="E58" s="61" t="s">
        <v>94</v>
      </c>
      <c r="F58" s="62">
        <v>0</v>
      </c>
      <c r="G58" s="62">
        <v>1</v>
      </c>
      <c r="H58" s="62">
        <v>0</v>
      </c>
      <c r="I58" s="62">
        <v>2</v>
      </c>
      <c r="J58" s="62">
        <v>8</v>
      </c>
      <c r="K58" s="62"/>
      <c r="L58" s="62">
        <v>1</v>
      </c>
      <c r="M58" s="62"/>
      <c r="N58" s="68"/>
      <c r="O58" s="68"/>
      <c r="P58" s="62">
        <f t="shared" si="13"/>
        <v>12</v>
      </c>
      <c r="Q58" s="63">
        <f t="shared" si="14"/>
        <v>3</v>
      </c>
      <c r="R58" s="64">
        <f t="shared" si="15"/>
        <v>0.25</v>
      </c>
    </row>
    <row r="59" spans="1:19" x14ac:dyDescent="0.25">
      <c r="A59" s="60"/>
      <c r="B59" s="17" t="s">
        <v>20</v>
      </c>
      <c r="C59" s="60" t="s">
        <v>142</v>
      </c>
      <c r="D59" s="60" t="s">
        <v>88</v>
      </c>
      <c r="E59" s="61" t="s">
        <v>95</v>
      </c>
      <c r="F59" s="62">
        <v>7</v>
      </c>
      <c r="G59" s="62">
        <v>47</v>
      </c>
      <c r="H59" s="62">
        <v>0</v>
      </c>
      <c r="I59" s="62">
        <v>0</v>
      </c>
      <c r="J59" s="62">
        <v>26</v>
      </c>
      <c r="K59" s="62">
        <v>2</v>
      </c>
      <c r="L59" s="62">
        <v>0</v>
      </c>
      <c r="M59" s="62">
        <v>0</v>
      </c>
      <c r="N59" s="68">
        <v>1</v>
      </c>
      <c r="O59" s="68">
        <v>0</v>
      </c>
      <c r="P59" s="62">
        <f t="shared" si="13"/>
        <v>83</v>
      </c>
      <c r="Q59" s="63">
        <f t="shared" si="14"/>
        <v>0</v>
      </c>
      <c r="R59" s="64">
        <f t="shared" si="15"/>
        <v>0</v>
      </c>
      <c r="S59" s="15" t="s">
        <v>50</v>
      </c>
    </row>
    <row r="60" spans="1:19" x14ac:dyDescent="0.25">
      <c r="A60" s="6" t="s">
        <v>12</v>
      </c>
      <c r="B60" s="6"/>
      <c r="C60" s="14" t="s">
        <v>28</v>
      </c>
      <c r="D60" s="6" t="s">
        <v>14</v>
      </c>
      <c r="E60" s="7" t="s">
        <v>15</v>
      </c>
      <c r="F60" s="12"/>
      <c r="G60" s="12"/>
      <c r="H60" s="12"/>
      <c r="I60" s="12"/>
      <c r="J60" s="12"/>
      <c r="K60" s="12"/>
      <c r="L60" s="12"/>
      <c r="M60" s="12"/>
      <c r="N60" s="69"/>
      <c r="O60" s="69"/>
      <c r="P60" s="5"/>
      <c r="Q60" s="9"/>
      <c r="R60" s="10"/>
    </row>
    <row r="61" spans="1:19" x14ac:dyDescent="0.25">
      <c r="A61" s="12">
        <v>1</v>
      </c>
      <c r="B61" s="12" t="s">
        <v>28</v>
      </c>
      <c r="C61" s="12" t="s">
        <v>96</v>
      </c>
      <c r="D61" s="12" t="s">
        <v>88</v>
      </c>
      <c r="E61" s="11" t="s">
        <v>89</v>
      </c>
      <c r="F61" s="12">
        <v>2</v>
      </c>
      <c r="G61" s="12">
        <v>1</v>
      </c>
      <c r="H61" s="12">
        <v>9</v>
      </c>
      <c r="I61" s="12">
        <v>0</v>
      </c>
      <c r="J61" s="12">
        <v>4</v>
      </c>
      <c r="K61" s="5">
        <v>0</v>
      </c>
      <c r="L61" s="12">
        <v>26</v>
      </c>
      <c r="M61" s="5">
        <v>0</v>
      </c>
      <c r="N61" s="69">
        <v>2</v>
      </c>
      <c r="O61" s="69">
        <v>10</v>
      </c>
      <c r="P61" s="5">
        <f t="shared" ref="P61:P68" si="16">SUM(F61:O61)</f>
        <v>54</v>
      </c>
      <c r="Q61" s="9">
        <f t="shared" ref="Q61:Q68" si="17">H61+I61+L61+M61+O61</f>
        <v>45</v>
      </c>
      <c r="R61" s="10">
        <f t="shared" si="0"/>
        <v>0.83333333333333337</v>
      </c>
    </row>
    <row r="62" spans="1:19" x14ac:dyDescent="0.25">
      <c r="A62" s="12">
        <v>2</v>
      </c>
      <c r="B62" s="12" t="s">
        <v>28</v>
      </c>
      <c r="C62" s="5" t="s">
        <v>97</v>
      </c>
      <c r="D62" s="12" t="s">
        <v>88</v>
      </c>
      <c r="E62" s="11" t="s">
        <v>91</v>
      </c>
      <c r="F62" s="12">
        <v>10</v>
      </c>
      <c r="G62" s="12">
        <v>3</v>
      </c>
      <c r="H62" s="12">
        <v>0</v>
      </c>
      <c r="I62" s="12">
        <v>0</v>
      </c>
      <c r="J62" s="12">
        <v>14</v>
      </c>
      <c r="K62" s="5"/>
      <c r="L62" s="12">
        <v>1</v>
      </c>
      <c r="M62" s="5"/>
      <c r="N62" s="69">
        <v>29</v>
      </c>
      <c r="O62" s="69">
        <v>13</v>
      </c>
      <c r="P62" s="5">
        <f t="shared" si="16"/>
        <v>70</v>
      </c>
      <c r="Q62" s="9">
        <f t="shared" si="17"/>
        <v>14</v>
      </c>
      <c r="R62" s="10">
        <f t="shared" si="0"/>
        <v>0.2</v>
      </c>
    </row>
    <row r="63" spans="1:19" x14ac:dyDescent="0.25">
      <c r="A63" s="12">
        <v>3</v>
      </c>
      <c r="B63" s="12" t="s">
        <v>28</v>
      </c>
      <c r="C63" s="12" t="s">
        <v>98</v>
      </c>
      <c r="D63" s="12" t="s">
        <v>92</v>
      </c>
      <c r="E63" s="11" t="s">
        <v>93</v>
      </c>
      <c r="F63" s="12">
        <v>2</v>
      </c>
      <c r="G63" s="12">
        <v>14</v>
      </c>
      <c r="H63" s="12">
        <v>1</v>
      </c>
      <c r="I63" s="12">
        <v>0</v>
      </c>
      <c r="J63" s="12">
        <v>5</v>
      </c>
      <c r="K63" s="5"/>
      <c r="L63" s="12">
        <v>0</v>
      </c>
      <c r="M63" s="5"/>
      <c r="N63" s="69">
        <v>16</v>
      </c>
      <c r="O63" s="69">
        <v>0</v>
      </c>
      <c r="P63" s="5">
        <f t="shared" si="16"/>
        <v>38</v>
      </c>
      <c r="Q63" s="9">
        <f t="shared" si="17"/>
        <v>1</v>
      </c>
      <c r="R63" s="13">
        <f t="shared" si="0"/>
        <v>2.6315789473684209E-2</v>
      </c>
      <c r="S63" s="15" t="s">
        <v>50</v>
      </c>
    </row>
    <row r="64" spans="1:19" x14ac:dyDescent="0.25">
      <c r="A64" s="12">
        <v>4</v>
      </c>
      <c r="B64" s="12" t="s">
        <v>28</v>
      </c>
      <c r="C64" s="12" t="s">
        <v>99</v>
      </c>
      <c r="D64" s="12" t="s">
        <v>92</v>
      </c>
      <c r="E64" s="11" t="s">
        <v>94</v>
      </c>
      <c r="F64" s="12">
        <v>1</v>
      </c>
      <c r="G64" s="12">
        <v>31</v>
      </c>
      <c r="H64" s="12">
        <v>3</v>
      </c>
      <c r="I64" s="12">
        <v>11</v>
      </c>
      <c r="J64" s="12">
        <v>4</v>
      </c>
      <c r="K64" s="12">
        <v>5</v>
      </c>
      <c r="L64" s="12">
        <v>16</v>
      </c>
      <c r="M64" s="12">
        <v>0</v>
      </c>
      <c r="N64" s="69">
        <v>2</v>
      </c>
      <c r="O64" s="69">
        <v>7</v>
      </c>
      <c r="P64" s="5">
        <f t="shared" si="16"/>
        <v>80</v>
      </c>
      <c r="Q64" s="9">
        <f t="shared" si="17"/>
        <v>37</v>
      </c>
      <c r="R64" s="10">
        <f t="shared" si="0"/>
        <v>0.46250000000000002</v>
      </c>
    </row>
    <row r="65" spans="1:19" x14ac:dyDescent="0.25">
      <c r="A65" s="12">
        <v>5</v>
      </c>
      <c r="B65" s="12" t="s">
        <v>28</v>
      </c>
      <c r="C65" s="12" t="s">
        <v>100</v>
      </c>
      <c r="D65" s="12" t="s">
        <v>101</v>
      </c>
      <c r="E65" s="11" t="s">
        <v>102</v>
      </c>
      <c r="F65" s="12">
        <v>12</v>
      </c>
      <c r="G65" s="12">
        <v>48</v>
      </c>
      <c r="H65" s="12">
        <v>2</v>
      </c>
      <c r="I65" s="12">
        <v>11</v>
      </c>
      <c r="J65" s="12">
        <v>42</v>
      </c>
      <c r="K65" s="12">
        <v>9</v>
      </c>
      <c r="L65" s="12">
        <v>3</v>
      </c>
      <c r="M65" s="12">
        <v>3</v>
      </c>
      <c r="N65" s="69">
        <v>43</v>
      </c>
      <c r="O65" s="69">
        <v>8</v>
      </c>
      <c r="P65" s="5">
        <f t="shared" si="16"/>
        <v>181</v>
      </c>
      <c r="Q65" s="9">
        <f t="shared" si="17"/>
        <v>27</v>
      </c>
      <c r="R65" s="10">
        <f t="shared" si="0"/>
        <v>0.14917127071823205</v>
      </c>
      <c r="S65" s="1" t="s">
        <v>56</v>
      </c>
    </row>
    <row r="66" spans="1:19" x14ac:dyDescent="0.25">
      <c r="A66" s="12">
        <v>6</v>
      </c>
      <c r="B66" s="12" t="s">
        <v>28</v>
      </c>
      <c r="C66" s="12" t="s">
        <v>103</v>
      </c>
      <c r="D66" s="12" t="s">
        <v>92</v>
      </c>
      <c r="E66" s="11" t="s">
        <v>104</v>
      </c>
      <c r="F66" s="12">
        <v>0</v>
      </c>
      <c r="G66" s="12">
        <v>3</v>
      </c>
      <c r="H66" s="12">
        <v>12</v>
      </c>
      <c r="I66" s="12">
        <v>10</v>
      </c>
      <c r="J66" s="12">
        <v>13</v>
      </c>
      <c r="K66" s="12"/>
      <c r="L66" s="12">
        <v>8</v>
      </c>
      <c r="M66" s="12"/>
      <c r="N66" s="69">
        <v>14</v>
      </c>
      <c r="O66" s="69">
        <v>4</v>
      </c>
      <c r="P66" s="5">
        <f t="shared" si="16"/>
        <v>64</v>
      </c>
      <c r="Q66" s="9">
        <f t="shared" si="17"/>
        <v>34</v>
      </c>
      <c r="R66" s="10">
        <f t="shared" si="0"/>
        <v>0.53125</v>
      </c>
    </row>
    <row r="67" spans="1:19" x14ac:dyDescent="0.25">
      <c r="A67" s="12">
        <v>7</v>
      </c>
      <c r="B67" s="12" t="s">
        <v>28</v>
      </c>
      <c r="C67" s="12" t="s">
        <v>105</v>
      </c>
      <c r="D67" s="12" t="s">
        <v>101</v>
      </c>
      <c r="E67" s="11" t="s">
        <v>106</v>
      </c>
      <c r="F67" s="12">
        <v>3</v>
      </c>
      <c r="G67" s="12">
        <v>21</v>
      </c>
      <c r="H67" s="12">
        <v>0</v>
      </c>
      <c r="I67" s="12">
        <v>3</v>
      </c>
      <c r="J67" s="12">
        <v>14</v>
      </c>
      <c r="K67" s="12">
        <v>10</v>
      </c>
      <c r="L67" s="12">
        <v>2</v>
      </c>
      <c r="M67" s="12">
        <v>1</v>
      </c>
      <c r="N67" s="69">
        <v>18</v>
      </c>
      <c r="O67" s="69">
        <v>3</v>
      </c>
      <c r="P67" s="5">
        <f t="shared" si="16"/>
        <v>75</v>
      </c>
      <c r="Q67" s="9">
        <f t="shared" si="17"/>
        <v>9</v>
      </c>
      <c r="R67" s="10">
        <f t="shared" si="0"/>
        <v>0.12</v>
      </c>
      <c r="S67" s="1" t="s">
        <v>56</v>
      </c>
    </row>
    <row r="68" spans="1:19" x14ac:dyDescent="0.25">
      <c r="A68" s="12">
        <v>8</v>
      </c>
      <c r="B68" s="12" t="s">
        <v>28</v>
      </c>
      <c r="C68" s="12" t="s">
        <v>107</v>
      </c>
      <c r="D68" s="12" t="s">
        <v>88</v>
      </c>
      <c r="E68" s="12" t="s">
        <v>95</v>
      </c>
      <c r="F68" s="12">
        <v>3</v>
      </c>
      <c r="G68" s="12">
        <v>0</v>
      </c>
      <c r="H68" s="12">
        <v>0</v>
      </c>
      <c r="I68" s="12">
        <v>0</v>
      </c>
      <c r="J68" s="12">
        <v>16</v>
      </c>
      <c r="K68" s="12"/>
      <c r="L68" s="12">
        <v>6</v>
      </c>
      <c r="M68" s="12"/>
      <c r="N68" s="69">
        <v>15</v>
      </c>
      <c r="O68" s="69">
        <v>2</v>
      </c>
      <c r="P68" s="5">
        <f t="shared" si="16"/>
        <v>42</v>
      </c>
      <c r="Q68" s="9">
        <f t="shared" si="17"/>
        <v>8</v>
      </c>
      <c r="R68" s="10">
        <f t="shared" si="0"/>
        <v>0.19047619047619047</v>
      </c>
      <c r="S68" s="1" t="s">
        <v>56</v>
      </c>
    </row>
    <row r="69" spans="1:19" x14ac:dyDescent="0.25">
      <c r="A69" s="65"/>
      <c r="B69" s="12" t="s">
        <v>28</v>
      </c>
      <c r="C69" s="62" t="s">
        <v>143</v>
      </c>
      <c r="D69" s="62" t="s">
        <v>88</v>
      </c>
      <c r="E69" s="61" t="s">
        <v>95</v>
      </c>
      <c r="F69" s="62">
        <v>11</v>
      </c>
      <c r="G69" s="62">
        <v>45</v>
      </c>
      <c r="H69" s="62">
        <v>0</v>
      </c>
      <c r="I69" s="62">
        <v>2</v>
      </c>
      <c r="J69" s="62">
        <v>36</v>
      </c>
      <c r="K69" s="62">
        <v>31</v>
      </c>
      <c r="L69" s="62">
        <v>3</v>
      </c>
      <c r="M69" s="62">
        <v>0</v>
      </c>
      <c r="N69" s="68">
        <v>3</v>
      </c>
      <c r="O69" s="68"/>
      <c r="P69" s="62">
        <f t="shared" ref="P69" si="18">SUM(F69:O69)</f>
        <v>131</v>
      </c>
      <c r="Q69" s="63">
        <f t="shared" ref="Q69" si="19">H69+I69+L69+M69+O69</f>
        <v>5</v>
      </c>
      <c r="R69" s="64">
        <f t="shared" ref="R69" si="20">Q69/P69</f>
        <v>3.8167938931297711E-2</v>
      </c>
      <c r="S69" s="19"/>
    </row>
    <row r="70" spans="1:19" x14ac:dyDescent="0.25">
      <c r="A70" s="52" t="s">
        <v>108</v>
      </c>
      <c r="B70" s="53"/>
      <c r="C70" s="53"/>
      <c r="D70" s="53"/>
      <c r="E70" s="53"/>
      <c r="O70" s="70"/>
      <c r="P70" s="16"/>
      <c r="Q70" s="20"/>
      <c r="R70" s="21"/>
      <c r="S70" s="19"/>
    </row>
    <row r="71" spans="1:19" x14ac:dyDescent="0.25">
      <c r="A71" s="6" t="s">
        <v>12</v>
      </c>
      <c r="B71" s="6"/>
      <c r="C71" s="6" t="s">
        <v>109</v>
      </c>
      <c r="D71" s="6" t="s">
        <v>61</v>
      </c>
      <c r="E71" s="7" t="s">
        <v>15</v>
      </c>
      <c r="O71" s="70"/>
      <c r="P71" s="16"/>
      <c r="Q71" s="20"/>
      <c r="R71" s="21"/>
      <c r="S71" s="19"/>
    </row>
    <row r="72" spans="1:19" x14ac:dyDescent="0.25">
      <c r="A72" s="12">
        <v>1</v>
      </c>
      <c r="B72" s="17" t="s">
        <v>20</v>
      </c>
      <c r="C72" s="12" t="s">
        <v>110</v>
      </c>
      <c r="D72" s="12" t="s">
        <v>111</v>
      </c>
      <c r="E72" s="5" t="s">
        <v>112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/>
      <c r="L72" s="12">
        <v>0</v>
      </c>
      <c r="M72" s="12"/>
      <c r="N72" s="69"/>
      <c r="O72" s="69"/>
      <c r="P72" s="30">
        <f>SUM(F72:O72)</f>
        <v>0</v>
      </c>
      <c r="Q72" s="9">
        <f>H72+I72+L72+M72+O72</f>
        <v>0</v>
      </c>
      <c r="R72" s="13">
        <v>0</v>
      </c>
    </row>
    <row r="73" spans="1:19" ht="17.25" thickBot="1" x14ac:dyDescent="0.3"/>
    <row r="74" spans="1:19" x14ac:dyDescent="0.25">
      <c r="A74" s="54"/>
      <c r="B74" s="55"/>
      <c r="C74" s="56"/>
      <c r="D74" s="56"/>
      <c r="E74" s="56"/>
      <c r="F74" s="51" t="s">
        <v>0</v>
      </c>
      <c r="G74" s="51"/>
      <c r="H74" s="51"/>
      <c r="I74" s="51"/>
      <c r="J74" s="51" t="s">
        <v>123</v>
      </c>
      <c r="K74" s="51"/>
      <c r="L74" s="51"/>
      <c r="M74" s="51"/>
      <c r="N74" s="73" t="s">
        <v>124</v>
      </c>
      <c r="O74" s="73"/>
      <c r="P74" s="47" t="s">
        <v>113</v>
      </c>
      <c r="Q74" s="47" t="s">
        <v>114</v>
      </c>
      <c r="R74" s="49" t="s">
        <v>115</v>
      </c>
    </row>
    <row r="75" spans="1:19" x14ac:dyDescent="0.25">
      <c r="A75" s="41"/>
      <c r="B75" s="42"/>
      <c r="C75" s="43"/>
      <c r="D75" s="43"/>
      <c r="E75" s="43"/>
      <c r="F75" s="37" t="s">
        <v>6</v>
      </c>
      <c r="G75" s="37" t="s">
        <v>7</v>
      </c>
      <c r="H75" s="26" t="s">
        <v>116</v>
      </c>
      <c r="I75" s="37" t="s">
        <v>117</v>
      </c>
      <c r="J75" s="37" t="s">
        <v>6</v>
      </c>
      <c r="K75" s="37" t="s">
        <v>7</v>
      </c>
      <c r="L75" s="37" t="s">
        <v>118</v>
      </c>
      <c r="M75" s="37" t="s">
        <v>117</v>
      </c>
      <c r="N75" s="74" t="s">
        <v>6</v>
      </c>
      <c r="O75" s="74" t="s">
        <v>8</v>
      </c>
      <c r="P75" s="48"/>
      <c r="Q75" s="48"/>
      <c r="R75" s="50"/>
    </row>
    <row r="76" spans="1:19" x14ac:dyDescent="0.25">
      <c r="A76" s="41" t="s">
        <v>119</v>
      </c>
      <c r="B76" s="42"/>
      <c r="C76" s="43"/>
      <c r="D76" s="43"/>
      <c r="E76" s="43"/>
      <c r="F76" s="35">
        <f>SUM(F6:F13)+SUM(F41:F45)+SUM(F53:F59)+F72</f>
        <v>97</v>
      </c>
      <c r="G76" s="35">
        <f t="shared" ref="G76:O76" si="21">SUM(G6:G13)+SUM(G41:G45)+SUM(G53:G59)+G72</f>
        <v>123</v>
      </c>
      <c r="H76" s="35">
        <f t="shared" si="21"/>
        <v>23</v>
      </c>
      <c r="I76" s="35">
        <f t="shared" si="21"/>
        <v>18</v>
      </c>
      <c r="J76" s="35">
        <f t="shared" si="21"/>
        <v>232</v>
      </c>
      <c r="K76" s="35">
        <f t="shared" si="21"/>
        <v>5</v>
      </c>
      <c r="L76" s="35">
        <f t="shared" si="21"/>
        <v>64</v>
      </c>
      <c r="M76" s="35">
        <f t="shared" si="21"/>
        <v>0</v>
      </c>
      <c r="N76" s="75">
        <f t="shared" si="21"/>
        <v>189</v>
      </c>
      <c r="O76" s="75">
        <f t="shared" si="21"/>
        <v>64</v>
      </c>
      <c r="P76" s="35">
        <f>SUM(F76:O76)</f>
        <v>815</v>
      </c>
      <c r="Q76" s="27">
        <f>H76+I76+L76+M76+O76</f>
        <v>169</v>
      </c>
      <c r="R76" s="28">
        <f t="shared" ref="R76:R78" si="22">Q76/P76</f>
        <v>0.20736196319018405</v>
      </c>
    </row>
    <row r="77" spans="1:19" x14ac:dyDescent="0.25">
      <c r="A77" s="41" t="s">
        <v>120</v>
      </c>
      <c r="B77" s="42"/>
      <c r="C77" s="43"/>
      <c r="D77" s="43"/>
      <c r="E77" s="43"/>
      <c r="F77" s="35">
        <f>SUM(F15:F38)+SUM(F47:F50)+SUM(F61:F69)</f>
        <v>416</v>
      </c>
      <c r="G77" s="35">
        <f t="shared" ref="G77:O77" si="23">SUM(G15:G38)+SUM(G47:G50)+SUM(G61:G69)</f>
        <v>412</v>
      </c>
      <c r="H77" s="35">
        <f t="shared" si="23"/>
        <v>124</v>
      </c>
      <c r="I77" s="35">
        <f t="shared" si="23"/>
        <v>128</v>
      </c>
      <c r="J77" s="35">
        <f t="shared" si="23"/>
        <v>625</v>
      </c>
      <c r="K77" s="35">
        <f t="shared" si="23"/>
        <v>62</v>
      </c>
      <c r="L77" s="35">
        <f t="shared" si="23"/>
        <v>303</v>
      </c>
      <c r="M77" s="35">
        <f t="shared" si="23"/>
        <v>20</v>
      </c>
      <c r="N77" s="75">
        <f t="shared" si="23"/>
        <v>607</v>
      </c>
      <c r="O77" s="75">
        <f t="shared" si="23"/>
        <v>426</v>
      </c>
      <c r="P77" s="35">
        <f>SUM(F77:O77)</f>
        <v>3123</v>
      </c>
      <c r="Q77" s="27">
        <f>H77+I77+L77+M77+O77</f>
        <v>1001</v>
      </c>
      <c r="R77" s="28">
        <f t="shared" si="22"/>
        <v>0.32052513608709576</v>
      </c>
    </row>
    <row r="78" spans="1:19" ht="17.25" thickBot="1" x14ac:dyDescent="0.3">
      <c r="A78" s="44" t="s">
        <v>121</v>
      </c>
      <c r="B78" s="45"/>
      <c r="C78" s="46"/>
      <c r="D78" s="46"/>
      <c r="E78" s="46"/>
      <c r="F78" s="36">
        <f>F76+F77</f>
        <v>513</v>
      </c>
      <c r="G78" s="36">
        <f t="shared" ref="G78:O78" si="24">G76+G77</f>
        <v>535</v>
      </c>
      <c r="H78" s="36">
        <f t="shared" si="24"/>
        <v>147</v>
      </c>
      <c r="I78" s="36">
        <f t="shared" si="24"/>
        <v>146</v>
      </c>
      <c r="J78" s="36">
        <f t="shared" si="24"/>
        <v>857</v>
      </c>
      <c r="K78" s="36">
        <f t="shared" si="24"/>
        <v>67</v>
      </c>
      <c r="L78" s="36">
        <f t="shared" si="24"/>
        <v>367</v>
      </c>
      <c r="M78" s="36">
        <f t="shared" si="24"/>
        <v>20</v>
      </c>
      <c r="N78" s="76">
        <f t="shared" si="24"/>
        <v>796</v>
      </c>
      <c r="O78" s="76">
        <f t="shared" si="24"/>
        <v>490</v>
      </c>
      <c r="P78" s="36">
        <f>SUM(F78:O78)</f>
        <v>3938</v>
      </c>
      <c r="Q78" s="77">
        <f>H78+I78+L78+M78+O78</f>
        <v>1170</v>
      </c>
      <c r="R78" s="29">
        <f t="shared" si="22"/>
        <v>0.29710512950736412</v>
      </c>
    </row>
  </sheetData>
  <autoFilter ref="S1:S72"/>
  <mergeCells count="23">
    <mergeCell ref="A39:E39"/>
    <mergeCell ref="A1:R1"/>
    <mergeCell ref="P2:P3"/>
    <mergeCell ref="Q2:Q3"/>
    <mergeCell ref="R2:R3"/>
    <mergeCell ref="A4:E4"/>
    <mergeCell ref="B2:B3"/>
    <mergeCell ref="C2:C3"/>
    <mergeCell ref="D2:D3"/>
    <mergeCell ref="E2:E3"/>
    <mergeCell ref="A51:E51"/>
    <mergeCell ref="A70:E70"/>
    <mergeCell ref="A74:E74"/>
    <mergeCell ref="F74:I74"/>
    <mergeCell ref="J74:M74"/>
    <mergeCell ref="A77:E77"/>
    <mergeCell ref="A78:E78"/>
    <mergeCell ref="P74:P75"/>
    <mergeCell ref="Q74:Q75"/>
    <mergeCell ref="R74:R75"/>
    <mergeCell ref="A75:E75"/>
    <mergeCell ref="A76:E76"/>
    <mergeCell ref="N74:O74"/>
  </mergeCells>
  <phoneticPr fontId="2" type="noConversion"/>
  <pageMargins left="0.7" right="0.7" top="0.75" bottom="0.75" header="0.3" footer="0.3"/>
  <pageSetup paperSize="9" scale="76" orientation="portrait" r:id="rId1"/>
  <rowBreaks count="2" manualBreakCount="2">
    <brk id="38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n</vt:lpstr>
      <vt:lpstr>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2023-09-04T04:04:41Z</dcterms:created>
  <dcterms:modified xsi:type="dcterms:W3CDTF">2024-01-25T08:31:39Z</dcterms:modified>
</cp:coreProperties>
</file>