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總表" sheetId="12" r:id="rId1"/>
  </sheets>
  <calcPr calcId="162913"/>
</workbook>
</file>

<file path=xl/calcChain.xml><?xml version="1.0" encoding="utf-8"?>
<calcChain xmlns="http://schemas.openxmlformats.org/spreadsheetml/2006/main">
  <c r="K23" i="12" l="1"/>
  <c r="G22" i="12"/>
  <c r="M23" i="12"/>
  <c r="L22" i="12"/>
  <c r="M22" i="12"/>
  <c r="N22" i="12"/>
  <c r="O22" i="12"/>
  <c r="K22" i="12"/>
  <c r="L16" i="12"/>
  <c r="M16" i="12"/>
  <c r="N16" i="12"/>
  <c r="O16" i="12"/>
  <c r="K16" i="12"/>
  <c r="M12" i="12"/>
  <c r="N12" i="12"/>
  <c r="N23" i="12" s="1"/>
  <c r="O12" i="12"/>
  <c r="O23" i="12" s="1"/>
  <c r="L12" i="12"/>
  <c r="L23" i="12" s="1"/>
  <c r="K12" i="12"/>
  <c r="H16" i="12" l="1"/>
  <c r="G16" i="12"/>
  <c r="H12" i="12"/>
  <c r="G12" i="12"/>
  <c r="G23" i="12" s="1"/>
  <c r="H22" i="12" l="1"/>
  <c r="H23" i="12" s="1"/>
  <c r="I21" i="12"/>
  <c r="P21" i="12" s="1"/>
  <c r="I20" i="12"/>
  <c r="P20" i="12" s="1"/>
  <c r="I19" i="12"/>
  <c r="P19" i="12" s="1"/>
  <c r="I18" i="12"/>
  <c r="P18" i="12" s="1"/>
  <c r="I17" i="12"/>
  <c r="J17" i="12" s="1"/>
  <c r="I15" i="12"/>
  <c r="J15" i="12" s="1"/>
  <c r="I14" i="12"/>
  <c r="P14" i="12" s="1"/>
  <c r="I13" i="12"/>
  <c r="I11" i="12"/>
  <c r="P11" i="12" s="1"/>
  <c r="I10" i="12"/>
  <c r="P10" i="12" s="1"/>
  <c r="I9" i="12"/>
  <c r="J9" i="12" s="1"/>
  <c r="I8" i="12"/>
  <c r="P8" i="12" s="1"/>
  <c r="I7" i="12"/>
  <c r="P7" i="12" s="1"/>
  <c r="I6" i="12"/>
  <c r="J6" i="12" s="1"/>
  <c r="I5" i="12"/>
  <c r="J5" i="12" s="1"/>
  <c r="J13" i="12" l="1"/>
  <c r="I16" i="12"/>
  <c r="J16" i="12" s="1"/>
  <c r="P6" i="12"/>
  <c r="P15" i="12"/>
  <c r="P13" i="12"/>
  <c r="P16" i="12" s="1"/>
  <c r="P9" i="12"/>
  <c r="I12" i="12"/>
  <c r="I23" i="12" s="1"/>
  <c r="J23" i="12" s="1"/>
  <c r="P5" i="12"/>
  <c r="P17" i="12"/>
  <c r="P22" i="12" s="1"/>
  <c r="J22" i="12"/>
  <c r="J7" i="12"/>
  <c r="J10" i="12"/>
  <c r="J18" i="12"/>
  <c r="J21" i="12"/>
  <c r="J19" i="12"/>
  <c r="I22" i="12"/>
  <c r="J12" i="12" l="1"/>
  <c r="P12" i="12"/>
  <c r="P23" i="12" s="1"/>
</calcChain>
</file>

<file path=xl/sharedStrings.xml><?xml version="1.0" encoding="utf-8"?>
<sst xmlns="http://schemas.openxmlformats.org/spreadsheetml/2006/main" count="76" uniqueCount="66">
  <si>
    <t>編號</t>
  </si>
  <si>
    <t>學程名稱</t>
  </si>
  <si>
    <t>召集
老師</t>
  </si>
  <si>
    <t>主辦
單位</t>
  </si>
  <si>
    <t>學程修讀人數</t>
  </si>
  <si>
    <t>修讀</t>
  </si>
  <si>
    <t>取證</t>
  </si>
  <si>
    <t>全部修讀人數=修讀+取證</t>
  </si>
  <si>
    <t>取證比率=
取證/全部修讀人數</t>
  </si>
  <si>
    <t>跨
系</t>
  </si>
  <si>
    <t>跨
院</t>
  </si>
  <si>
    <t>會展活動管理(全英文)</t>
  </si>
  <si>
    <t xml:space="preserve">范淼 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</si>
  <si>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</si>
  <si>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</si>
  <si>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</si>
  <si>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</si>
  <si>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</si>
  <si>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</si>
  <si>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</si>
  <si>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</si>
  <si>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</si>
  <si>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</si>
  <si>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</si>
  <si>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</si>
  <si>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</si>
  <si>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</si>
  <si>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</si>
  <si>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</si>
  <si>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</si>
  <si>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</si>
  <si>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</si>
  <si>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</si>
  <si>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</si>
  <si>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</si>
  <si>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</si>
  <si>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</si>
  <si>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N/A</t>
    <phoneticPr fontId="19" type="noConversion"/>
  </si>
  <si>
    <t xml:space="preserve"> 106學年度(~107.7.31)  各學程修讀及取證人數  </t>
    <phoneticPr fontId="19" type="noConversion"/>
  </si>
  <si>
    <t xml:space="preserve"> 103 級入學生取證人數更新：幸福產業婚慶服務經營管理 11 位 (1062 企管系系務會議核備 107.5.4)，創業家能力 12 位 (106第10次系務會議 107.6.28)</t>
    <phoneticPr fontId="19" type="noConversion"/>
  </si>
  <si>
    <r>
      <t>製表日期：</t>
    </r>
    <r>
      <rPr>
        <sz val="16"/>
        <color rgb="FF000000"/>
        <rFont val="Times New Roman"/>
        <family val="1"/>
      </rPr>
      <t>107.8.21</t>
    </r>
    <phoneticPr fontId="19" type="noConversion"/>
  </si>
  <si>
    <t>學分數</t>
    <phoneticPr fontId="19" type="noConversion"/>
  </si>
  <si>
    <t>103級入學生 (應屆畢業生) 103.8.01 -</t>
    <phoneticPr fontId="19" type="noConversion"/>
  </si>
  <si>
    <t>104級入學生
104.8.01 -</t>
    <phoneticPr fontId="19" type="noConversion"/>
  </si>
  <si>
    <t>105級入學生
105.8.01 -</t>
    <phoneticPr fontId="19" type="noConversion"/>
  </si>
  <si>
    <t>106級入學生 106.8.01-</t>
    <phoneticPr fontId="19" type="noConversion"/>
  </si>
  <si>
    <t>幸福產業婚慶服務經營管理</t>
    <phoneticPr fontId="19" type="noConversion"/>
  </si>
  <si>
    <t>e化財富管理</t>
    <phoneticPr fontId="19" type="noConversion"/>
  </si>
  <si>
    <t>金融科技 (105)</t>
    <phoneticPr fontId="19" type="noConversion"/>
  </si>
  <si>
    <t>獎勵旅遊規劃與服務 (105)</t>
    <phoneticPr fontId="19" type="noConversion"/>
  </si>
  <si>
    <t>商務管理學院</t>
    <phoneticPr fontId="19" type="noConversion"/>
  </si>
  <si>
    <t>向駿</t>
    <phoneticPr fontId="19" type="noConversion"/>
  </si>
  <si>
    <t>李政雄</t>
    <phoneticPr fontId="19" type="noConversion"/>
  </si>
  <si>
    <t xml:space="preserve">商貿外語學院 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</si>
  <si>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</si>
  <si>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</si>
  <si>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</si>
  <si>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</si>
  <si>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</si>
  <si>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N/A</t>
    <phoneticPr fontId="19" type="noConversion"/>
  </si>
  <si>
    <t>創業家能力 (106)</t>
    <phoneticPr fontId="19" type="noConversion"/>
  </si>
  <si>
    <t>沈介文</t>
    <phoneticPr fontId="19" type="noConversion"/>
  </si>
  <si>
    <t>創新設計學院</t>
    <phoneticPr fontId="19" type="noConversion"/>
  </si>
  <si>
    <t xml:space="preserve"> 107 年度 KPI：以學院為核心跨領域學分學程取證比率  68%</t>
    <phoneticPr fontId="19" type="noConversion"/>
  </si>
  <si>
    <t xml:space="preserve"> 106學年度 全校總計</t>
    <phoneticPr fontId="19" type="noConversion"/>
  </si>
  <si>
    <t>物聯網應用實務 (105)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</si>
</sst>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6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9" fontId="1" fillId="0" borderId="10" xfId="1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9" fontId="1" fillId="0" borderId="14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177" fontId="0" fillId="34" borderId="18" xfId="0" applyNumberForma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9" fontId="1" fillId="34" borderId="10" xfId="1" applyNumberFormat="1" applyFill="1" applyBorder="1" applyAlignment="1">
      <alignment horizontal="center" vertical="center"/>
    </xf>
    <xf numFmtId="9" fontId="0" fillId="34" borderId="10" xfId="1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34" borderId="12" xfId="1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9" fontId="1" fillId="34" borderId="17" xfId="1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177" fontId="0" fillId="34" borderId="11" xfId="0" applyNumberFormat="1" applyFill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34" borderId="18" xfId="1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tabSelected="1" topLeftCell="C1" zoomScaleNormal="100" workbookViewId="0">
      <selection activeCell="V25" sqref="V25"/>
    </sheetView>
  </sheetViews>
  <sheetFormatPr defaultRowHeight="37.5" customHeight="1"/>
  <cols>
    <col min="2" max="2" width="5.5" bestFit="1" customWidth="1"/>
    <col min="3" max="3" width="25.75" style="4" customWidth="1"/>
    <col min="4" max="4" width="6.75" style="5" customWidth="1"/>
    <col min="5" max="5" width="10.75" style="5" customWidth="1"/>
    <col min="6" max="6" width="10.25" style="5" customWidth="1"/>
    <col min="7" max="7" width="9.375" style="5" customWidth="1"/>
    <col min="8" max="8" width="6.375" style="5" customWidth="1"/>
    <col min="9" max="9" width="19.125" style="5" customWidth="1"/>
    <col min="10" max="10" width="22.5" style="5" customWidth="1"/>
    <col min="11" max="11" width="5.875" style="5" customWidth="1"/>
    <col min="12" max="12" width="6.25" style="5" customWidth="1"/>
    <col min="13" max="13" width="14.375" style="5" customWidth="1"/>
    <col min="14" max="14" width="12.25" style="5" customWidth="1"/>
    <col min="15" max="15" width="12.75" style="5" customWidth="1"/>
    <col min="16" max="16" width="13.125" style="5" customWidth="1"/>
  </cols>
  <sheetData>
    <row r="1" spans="2:16" ht="37.5" customHeight="1" thickBot="1"/>
    <row r="2" spans="2:16" ht="37.5" customHeight="1" thickTop="1" thickBot="1">
      <c r="B2" s="54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40</v>
      </c>
      <c r="P2" s="57"/>
    </row>
    <row r="3" spans="2:16" ht="37.5" customHeight="1" thickTop="1">
      <c r="B3" s="58" t="s">
        <v>0</v>
      </c>
      <c r="C3" s="60" t="s">
        <v>1</v>
      </c>
      <c r="D3" s="62" t="s">
        <v>41</v>
      </c>
      <c r="E3" s="64" t="s">
        <v>3</v>
      </c>
      <c r="F3" s="64" t="s">
        <v>2</v>
      </c>
      <c r="G3" s="64" t="s">
        <v>42</v>
      </c>
      <c r="H3" s="64"/>
      <c r="I3" s="64"/>
      <c r="J3" s="64"/>
      <c r="K3" s="64"/>
      <c r="L3" s="64"/>
      <c r="M3" s="29" t="s">
        <v>43</v>
      </c>
      <c r="N3" s="29" t="s">
        <v>44</v>
      </c>
      <c r="O3" s="29" t="s">
        <v>45</v>
      </c>
      <c r="P3" s="66" t="s">
        <v>4</v>
      </c>
    </row>
    <row r="4" spans="2:16" ht="37.5" customHeight="1">
      <c r="B4" s="59"/>
      <c r="C4" s="61"/>
      <c r="D4" s="63"/>
      <c r="E4" s="65"/>
      <c r="F4" s="65"/>
      <c r="G4" s="25" t="s">
        <v>5</v>
      </c>
      <c r="H4" s="26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5</v>
      </c>
      <c r="N4" s="25" t="s">
        <v>5</v>
      </c>
      <c r="O4" s="25" t="s">
        <v>5</v>
      </c>
      <c r="P4" s="67"/>
    </row>
    <row r="5" spans="2:16" ht="37.5" customHeight="1">
      <c r="B5" s="15">
        <v>1</v>
      </c>
      <c r="C5" s="1" t="s">
        <v>11</v>
      </c>
      <c r="D5" s="6">
        <v>20</v>
      </c>
      <c r="E5" s="6" t="s">
        <v>13</v>
      </c>
      <c r="F5" s="27" t="s">
        <v>12</v>
      </c>
      <c r="G5" s="3">
        <v>15</v>
      </c>
      <c r="H5" s="7">
        <v>26</v>
      </c>
      <c r="I5" s="30">
        <f>G5+H5</f>
        <v>41</v>
      </c>
      <c r="J5" s="9">
        <f>H5/I5</f>
        <v>0.63414634146341464</v>
      </c>
      <c r="K5" s="6">
        <v>13</v>
      </c>
      <c r="L5" s="6">
        <v>13</v>
      </c>
      <c r="M5" s="6">
        <v>59</v>
      </c>
      <c r="N5" s="6">
        <v>62</v>
      </c>
      <c r="O5" s="6">
        <v>23</v>
      </c>
      <c r="P5" s="31">
        <f>I5+M5+N5+O5</f>
        <v>185</v>
      </c>
    </row>
    <row r="6" spans="2:16" ht="37.5" customHeight="1">
      <c r="B6" s="14">
        <v>2</v>
      </c>
      <c r="C6" s="8" t="s">
        <v>46</v>
      </c>
      <c r="D6" s="7">
        <v>25</v>
      </c>
      <c r="E6" s="7" t="s">
        <v>13</v>
      </c>
      <c r="F6" s="7" t="s">
        <v>14</v>
      </c>
      <c r="G6" s="20">
        <v>2</v>
      </c>
      <c r="H6" s="7">
        <v>11</v>
      </c>
      <c r="I6" s="30">
        <f t="shared" ref="I6:I11" si="0">G6+H6</f>
        <v>13</v>
      </c>
      <c r="J6" s="21">
        <f>H6/I6</f>
        <v>0.84615384615384615</v>
      </c>
      <c r="K6" s="6">
        <v>0</v>
      </c>
      <c r="L6" s="6">
        <v>0</v>
      </c>
      <c r="M6" s="6">
        <v>11</v>
      </c>
      <c r="N6" s="6">
        <v>20</v>
      </c>
      <c r="O6" s="6">
        <v>53</v>
      </c>
      <c r="P6" s="31">
        <f>I6+M6+N6+O6</f>
        <v>97</v>
      </c>
    </row>
    <row r="7" spans="2:16" ht="37.5" customHeight="1">
      <c r="B7" s="15">
        <v>3</v>
      </c>
      <c r="C7" s="1" t="s">
        <v>47</v>
      </c>
      <c r="D7" s="6">
        <v>20</v>
      </c>
      <c r="E7" s="6" t="s">
        <v>16</v>
      </c>
      <c r="F7" s="6" t="s">
        <v>15</v>
      </c>
      <c r="G7" s="3">
        <v>11</v>
      </c>
      <c r="H7" s="7">
        <v>32</v>
      </c>
      <c r="I7" s="30">
        <f t="shared" si="0"/>
        <v>43</v>
      </c>
      <c r="J7" s="9">
        <f>H7/I7</f>
        <v>0.7441860465116279</v>
      </c>
      <c r="K7" s="6">
        <v>10</v>
      </c>
      <c r="L7" s="6">
        <v>7</v>
      </c>
      <c r="M7" s="6">
        <v>23</v>
      </c>
      <c r="N7" s="6">
        <v>8</v>
      </c>
      <c r="O7" s="6">
        <v>42</v>
      </c>
      <c r="P7" s="31">
        <f t="shared" ref="P7:P11" si="1">I7+M7+N7+O7</f>
        <v>116</v>
      </c>
    </row>
    <row r="8" spans="2:16" ht="37.5" customHeight="1">
      <c r="B8" s="14">
        <v>4</v>
      </c>
      <c r="C8" s="8" t="s">
        <v>48</v>
      </c>
      <c r="D8" s="7">
        <v>30</v>
      </c>
      <c r="E8" s="7" t="s">
        <v>17</v>
      </c>
      <c r="F8" s="7" t="s">
        <v>34</v>
      </c>
      <c r="G8" s="20">
        <v>5</v>
      </c>
      <c r="H8" s="7">
        <v>0</v>
      </c>
      <c r="I8" s="30">
        <f t="shared" si="0"/>
        <v>5</v>
      </c>
      <c r="J8" s="22" t="s">
        <v>37</v>
      </c>
      <c r="K8" s="6">
        <v>0</v>
      </c>
      <c r="L8" s="6">
        <v>0</v>
      </c>
      <c r="M8" s="6">
        <v>14</v>
      </c>
      <c r="N8" s="6">
        <v>38</v>
      </c>
      <c r="O8" s="6">
        <v>35</v>
      </c>
      <c r="P8" s="31">
        <f t="shared" si="1"/>
        <v>92</v>
      </c>
    </row>
    <row r="9" spans="2:16" ht="37.5" customHeight="1">
      <c r="B9" s="15">
        <v>5</v>
      </c>
      <c r="C9" s="1" t="s">
        <v>18</v>
      </c>
      <c r="D9" s="6">
        <v>20</v>
      </c>
      <c r="E9" s="6" t="s">
        <v>20</v>
      </c>
      <c r="F9" s="6" t="s">
        <v>19</v>
      </c>
      <c r="G9" s="3">
        <v>18</v>
      </c>
      <c r="H9" s="7">
        <v>20</v>
      </c>
      <c r="I9" s="30">
        <f t="shared" si="0"/>
        <v>38</v>
      </c>
      <c r="J9" s="9">
        <f t="shared" ref="J9:J10" si="2">H9/I9</f>
        <v>0.52631578947368418</v>
      </c>
      <c r="K9" s="6">
        <v>6</v>
      </c>
      <c r="L9" s="6">
        <v>5</v>
      </c>
      <c r="M9" s="6">
        <v>26</v>
      </c>
      <c r="N9" s="6">
        <v>38</v>
      </c>
      <c r="O9" s="6">
        <v>5</v>
      </c>
      <c r="P9" s="31">
        <f t="shared" si="1"/>
        <v>107</v>
      </c>
    </row>
    <row r="10" spans="2:16" ht="37.5" customHeight="1">
      <c r="B10" s="15">
        <v>6</v>
      </c>
      <c r="C10" s="1" t="s">
        <v>21</v>
      </c>
      <c r="D10" s="6">
        <v>20</v>
      </c>
      <c r="E10" s="6" t="s">
        <v>20</v>
      </c>
      <c r="F10" s="6" t="s">
        <v>22</v>
      </c>
      <c r="G10" s="3">
        <v>4</v>
      </c>
      <c r="H10" s="7">
        <v>31</v>
      </c>
      <c r="I10" s="30">
        <f t="shared" si="0"/>
        <v>35</v>
      </c>
      <c r="J10" s="9">
        <f t="shared" si="2"/>
        <v>0.88571428571428568</v>
      </c>
      <c r="K10" s="6">
        <v>3</v>
      </c>
      <c r="L10" s="6">
        <v>2</v>
      </c>
      <c r="M10" s="6">
        <v>20</v>
      </c>
      <c r="N10" s="6">
        <v>54</v>
      </c>
      <c r="O10" s="6">
        <v>17</v>
      </c>
      <c r="P10" s="31">
        <f t="shared" si="1"/>
        <v>126</v>
      </c>
    </row>
    <row r="11" spans="2:16" ht="37.5" customHeight="1">
      <c r="B11" s="14">
        <v>7</v>
      </c>
      <c r="C11" s="8" t="s">
        <v>49</v>
      </c>
      <c r="D11" s="7">
        <v>24</v>
      </c>
      <c r="E11" s="7" t="s">
        <v>23</v>
      </c>
      <c r="F11" s="7" t="s">
        <v>35</v>
      </c>
      <c r="G11" s="20">
        <v>1</v>
      </c>
      <c r="H11" s="7">
        <v>0</v>
      </c>
      <c r="I11" s="30">
        <f t="shared" si="0"/>
        <v>1</v>
      </c>
      <c r="J11" s="32" t="s">
        <v>37</v>
      </c>
      <c r="K11" s="6">
        <v>0</v>
      </c>
      <c r="L11" s="6">
        <v>0</v>
      </c>
      <c r="M11" s="6">
        <v>5</v>
      </c>
      <c r="N11" s="6">
        <v>24</v>
      </c>
      <c r="O11" s="6">
        <v>3</v>
      </c>
      <c r="P11" s="31">
        <f t="shared" si="1"/>
        <v>33</v>
      </c>
    </row>
    <row r="12" spans="2:16" ht="37.5" customHeight="1" thickBot="1">
      <c r="B12" s="52" t="s">
        <v>50</v>
      </c>
      <c r="C12" s="53"/>
      <c r="D12" s="53"/>
      <c r="E12" s="53"/>
      <c r="F12" s="53"/>
      <c r="G12" s="28">
        <f>SUM(G5:G11)</f>
        <v>56</v>
      </c>
      <c r="H12" s="28">
        <f>SUM(H5:H11)</f>
        <v>120</v>
      </c>
      <c r="I12" s="28">
        <f>SUM(I5:I11)</f>
        <v>176</v>
      </c>
      <c r="J12" s="39">
        <f t="shared" ref="J12:J21" si="3">H12/I12</f>
        <v>0.68181818181818177</v>
      </c>
      <c r="K12" s="35">
        <f>SUM(K5:K11)</f>
        <v>32</v>
      </c>
      <c r="L12" s="35">
        <f>SUM(L5:L11)</f>
        <v>27</v>
      </c>
      <c r="M12" s="35">
        <f t="shared" ref="M12:P12" si="4">SUM(M5:M11)</f>
        <v>158</v>
      </c>
      <c r="N12" s="35">
        <f t="shared" si="4"/>
        <v>244</v>
      </c>
      <c r="O12" s="35">
        <f t="shared" si="4"/>
        <v>178</v>
      </c>
      <c r="P12" s="36">
        <f t="shared" si="4"/>
        <v>756</v>
      </c>
    </row>
    <row r="13" spans="2:16" ht="37.5" customHeight="1" thickTop="1">
      <c r="B13" s="40">
        <v>8</v>
      </c>
      <c r="C13" s="41" t="s">
        <v>36</v>
      </c>
      <c r="D13" s="42">
        <v>20</v>
      </c>
      <c r="E13" s="42" t="s">
        <v>24</v>
      </c>
      <c r="F13" s="42" t="s">
        <v>51</v>
      </c>
      <c r="G13" s="43">
        <v>4</v>
      </c>
      <c r="H13" s="42">
        <v>6</v>
      </c>
      <c r="I13" s="30">
        <f>G13+H13</f>
        <v>10</v>
      </c>
      <c r="J13" s="44">
        <f t="shared" si="3"/>
        <v>0.6</v>
      </c>
      <c r="K13" s="45">
        <v>3</v>
      </c>
      <c r="L13" s="45">
        <v>1</v>
      </c>
      <c r="M13" s="45">
        <v>18</v>
      </c>
      <c r="N13" s="45">
        <v>27</v>
      </c>
      <c r="O13" s="45">
        <v>35</v>
      </c>
      <c r="P13" s="46">
        <f>I13+M13+N13+O13</f>
        <v>90</v>
      </c>
    </row>
    <row r="14" spans="2:16" ht="37.5" customHeight="1">
      <c r="B14" s="15">
        <v>9</v>
      </c>
      <c r="C14" s="1" t="s">
        <v>25</v>
      </c>
      <c r="D14" s="6">
        <v>20</v>
      </c>
      <c r="E14" s="6" t="s">
        <v>24</v>
      </c>
      <c r="F14" s="6" t="s">
        <v>52</v>
      </c>
      <c r="G14" s="20">
        <v>3</v>
      </c>
      <c r="H14" s="7">
        <v>0</v>
      </c>
      <c r="I14" s="3">
        <f t="shared" ref="I14:I15" si="5">G14+H14</f>
        <v>3</v>
      </c>
      <c r="J14" s="32" t="s">
        <v>37</v>
      </c>
      <c r="K14" s="6">
        <v>3</v>
      </c>
      <c r="L14" s="6">
        <v>1</v>
      </c>
      <c r="M14" s="6">
        <v>68</v>
      </c>
      <c r="N14" s="6">
        <v>27</v>
      </c>
      <c r="O14" s="6">
        <v>18</v>
      </c>
      <c r="P14" s="31">
        <f t="shared" ref="P14:P15" si="6">I14+M14+N14+O14</f>
        <v>116</v>
      </c>
    </row>
    <row r="15" spans="2:16" ht="37.5" customHeight="1">
      <c r="B15" s="15">
        <v>10</v>
      </c>
      <c r="C15" s="1" t="s">
        <v>26</v>
      </c>
      <c r="D15" s="6">
        <v>20</v>
      </c>
      <c r="E15" s="6" t="s">
        <v>28</v>
      </c>
      <c r="F15" s="6" t="s">
        <v>27</v>
      </c>
      <c r="G15" s="3">
        <v>16</v>
      </c>
      <c r="H15" s="7">
        <v>53</v>
      </c>
      <c r="I15" s="3">
        <f t="shared" si="5"/>
        <v>69</v>
      </c>
      <c r="J15" s="9">
        <f t="shared" si="3"/>
        <v>0.76811594202898548</v>
      </c>
      <c r="K15" s="6">
        <v>6</v>
      </c>
      <c r="L15" s="6">
        <v>3</v>
      </c>
      <c r="M15" s="6">
        <v>21</v>
      </c>
      <c r="N15" s="6">
        <v>28</v>
      </c>
      <c r="O15" s="6">
        <v>44</v>
      </c>
      <c r="P15" s="31">
        <f t="shared" si="6"/>
        <v>162</v>
      </c>
    </row>
    <row r="16" spans="2:16" ht="37.5" customHeight="1" thickBot="1">
      <c r="B16" s="50" t="s">
        <v>53</v>
      </c>
      <c r="C16" s="51"/>
      <c r="D16" s="51"/>
      <c r="E16" s="51"/>
      <c r="F16" s="51"/>
      <c r="G16" s="16">
        <f>SUM(G13:G15)</f>
        <v>23</v>
      </c>
      <c r="H16" s="16">
        <f>SUM(H13:H15)</f>
        <v>59</v>
      </c>
      <c r="I16" s="16">
        <f>SUM(I13:I15)</f>
        <v>82</v>
      </c>
      <c r="J16" s="39">
        <f>H16/I16</f>
        <v>0.71951219512195119</v>
      </c>
      <c r="K16" s="35">
        <f>SUM(K13:K15)</f>
        <v>12</v>
      </c>
      <c r="L16" s="35">
        <f t="shared" ref="L16:P16" si="7">SUM(L13:L15)</f>
        <v>5</v>
      </c>
      <c r="M16" s="35">
        <f t="shared" si="7"/>
        <v>107</v>
      </c>
      <c r="N16" s="35">
        <f t="shared" si="7"/>
        <v>82</v>
      </c>
      <c r="O16" s="35">
        <f t="shared" si="7"/>
        <v>97</v>
      </c>
      <c r="P16" s="36">
        <f t="shared" si="7"/>
        <v>368</v>
      </c>
    </row>
    <row r="17" spans="2:16" ht="37.5" customHeight="1" thickTop="1">
      <c r="B17" s="10">
        <v>11</v>
      </c>
      <c r="C17" s="17" t="s">
        <v>54</v>
      </c>
      <c r="D17" s="18">
        <v>20</v>
      </c>
      <c r="E17" s="18" t="s">
        <v>30</v>
      </c>
      <c r="F17" s="18" t="s">
        <v>29</v>
      </c>
      <c r="G17" s="12">
        <v>8</v>
      </c>
      <c r="H17" s="11">
        <v>96</v>
      </c>
      <c r="I17" s="12">
        <f>G17+H17</f>
        <v>104</v>
      </c>
      <c r="J17" s="13">
        <f t="shared" si="3"/>
        <v>0.92307692307692313</v>
      </c>
      <c r="K17" s="45">
        <v>5</v>
      </c>
      <c r="L17" s="45">
        <v>2</v>
      </c>
      <c r="M17" s="45">
        <v>15</v>
      </c>
      <c r="N17" s="45">
        <v>82</v>
      </c>
      <c r="O17" s="45">
        <v>68</v>
      </c>
      <c r="P17" s="46">
        <f>I17+M17+N17+O17</f>
        <v>269</v>
      </c>
    </row>
    <row r="18" spans="2:16" ht="37.5" customHeight="1">
      <c r="B18" s="15">
        <v>12</v>
      </c>
      <c r="C18" s="1" t="s">
        <v>55</v>
      </c>
      <c r="D18" s="6">
        <v>20</v>
      </c>
      <c r="E18" s="2" t="s">
        <v>30</v>
      </c>
      <c r="F18" s="6" t="s">
        <v>31</v>
      </c>
      <c r="G18" s="3">
        <v>15</v>
      </c>
      <c r="H18" s="7">
        <v>14</v>
      </c>
      <c r="I18" s="3">
        <f t="shared" ref="I18:I21" si="8">G18+H18</f>
        <v>29</v>
      </c>
      <c r="J18" s="9">
        <f t="shared" si="3"/>
        <v>0.48275862068965519</v>
      </c>
      <c r="K18" s="6">
        <v>14</v>
      </c>
      <c r="L18" s="6">
        <v>0</v>
      </c>
      <c r="M18" s="6">
        <v>7</v>
      </c>
      <c r="N18" s="6">
        <v>33</v>
      </c>
      <c r="O18" s="6">
        <v>37</v>
      </c>
      <c r="P18" s="31">
        <f t="shared" ref="P18:P21" si="9">I18+M18+N18+O18</f>
        <v>106</v>
      </c>
    </row>
    <row r="19" spans="2:16" ht="37.5" customHeight="1">
      <c r="B19" s="15">
        <v>13</v>
      </c>
      <c r="C19" s="1" t="s">
        <v>56</v>
      </c>
      <c r="D19" s="6">
        <v>20</v>
      </c>
      <c r="E19" s="2" t="s">
        <v>30</v>
      </c>
      <c r="F19" s="6" t="s">
        <v>33</v>
      </c>
      <c r="G19" s="3">
        <v>5</v>
      </c>
      <c r="H19" s="7">
        <v>3</v>
      </c>
      <c r="I19" s="3">
        <f t="shared" si="8"/>
        <v>8</v>
      </c>
      <c r="J19" s="9">
        <f t="shared" si="3"/>
        <v>0.375</v>
      </c>
      <c r="K19" s="6">
        <v>3</v>
      </c>
      <c r="L19" s="6">
        <v>0</v>
      </c>
      <c r="M19" s="6">
        <v>50</v>
      </c>
      <c r="N19" s="6">
        <v>59</v>
      </c>
      <c r="O19" s="6">
        <v>14</v>
      </c>
      <c r="P19" s="31">
        <f t="shared" si="9"/>
        <v>131</v>
      </c>
    </row>
    <row r="20" spans="2:16" ht="37.5" customHeight="1">
      <c r="B20" s="14">
        <v>14</v>
      </c>
      <c r="C20" s="8" t="s">
        <v>65</v>
      </c>
      <c r="D20" s="7">
        <v>20</v>
      </c>
      <c r="E20" s="7" t="s">
        <v>57</v>
      </c>
      <c r="F20" s="7" t="s">
        <v>58</v>
      </c>
      <c r="G20" s="20">
        <v>0</v>
      </c>
      <c r="H20" s="7">
        <v>0</v>
      </c>
      <c r="I20" s="3">
        <f t="shared" si="8"/>
        <v>0</v>
      </c>
      <c r="J20" s="32" t="s">
        <v>59</v>
      </c>
      <c r="K20" s="6">
        <v>0</v>
      </c>
      <c r="L20" s="6">
        <v>0</v>
      </c>
      <c r="M20" s="6">
        <v>1</v>
      </c>
      <c r="N20" s="6">
        <v>17</v>
      </c>
      <c r="O20" s="6">
        <v>12</v>
      </c>
      <c r="P20" s="31">
        <f t="shared" si="9"/>
        <v>30</v>
      </c>
    </row>
    <row r="21" spans="2:16" ht="37.5" customHeight="1">
      <c r="B21" s="14">
        <v>15</v>
      </c>
      <c r="C21" s="23" t="s">
        <v>60</v>
      </c>
      <c r="D21" s="24">
        <v>20</v>
      </c>
      <c r="E21" s="7" t="s">
        <v>32</v>
      </c>
      <c r="F21" s="7" t="s">
        <v>61</v>
      </c>
      <c r="G21" s="20">
        <v>18</v>
      </c>
      <c r="H21" s="7">
        <v>12</v>
      </c>
      <c r="I21" s="3">
        <f t="shared" si="8"/>
        <v>30</v>
      </c>
      <c r="J21" s="9">
        <f t="shared" si="3"/>
        <v>0.4</v>
      </c>
      <c r="K21" s="6">
        <v>0</v>
      </c>
      <c r="L21" s="6">
        <v>0</v>
      </c>
      <c r="M21" s="6">
        <v>7</v>
      </c>
      <c r="N21" s="6">
        <v>25</v>
      </c>
      <c r="O21" s="6">
        <v>17</v>
      </c>
      <c r="P21" s="31">
        <f t="shared" si="9"/>
        <v>79</v>
      </c>
    </row>
    <row r="22" spans="2:16" ht="37.5" customHeight="1" thickBot="1">
      <c r="B22" s="52" t="s">
        <v>62</v>
      </c>
      <c r="C22" s="53"/>
      <c r="D22" s="53"/>
      <c r="E22" s="53"/>
      <c r="F22" s="53"/>
      <c r="G22" s="28">
        <f>SUM(G17:G21)</f>
        <v>46</v>
      </c>
      <c r="H22" s="28">
        <f>SUM(H17:H21)</f>
        <v>125</v>
      </c>
      <c r="I22" s="28">
        <f>SUM(I17:I21)</f>
        <v>171</v>
      </c>
      <c r="J22" s="39">
        <f>H22/I22</f>
        <v>0.73099415204678364</v>
      </c>
      <c r="K22" s="37">
        <f>SUM(K17:K21)</f>
        <v>22</v>
      </c>
      <c r="L22" s="37">
        <f t="shared" ref="L22:P22" si="10">SUM(L17:L21)</f>
        <v>2</v>
      </c>
      <c r="M22" s="37">
        <f t="shared" si="10"/>
        <v>80</v>
      </c>
      <c r="N22" s="37">
        <f t="shared" si="10"/>
        <v>216</v>
      </c>
      <c r="O22" s="37">
        <f t="shared" si="10"/>
        <v>148</v>
      </c>
      <c r="P22" s="38">
        <f t="shared" si="10"/>
        <v>615</v>
      </c>
    </row>
    <row r="23" spans="2:16" ht="37.5" customHeight="1" thickTop="1" thickBot="1">
      <c r="B23" s="49" t="s">
        <v>64</v>
      </c>
      <c r="C23" s="48"/>
      <c r="D23" s="48"/>
      <c r="E23" s="48"/>
      <c r="F23" s="48"/>
      <c r="G23" s="19">
        <f>G12+G16+G22</f>
        <v>125</v>
      </c>
      <c r="H23" s="19">
        <f t="shared" ref="H23:I23" si="11">H12+H16+H22</f>
        <v>304</v>
      </c>
      <c r="I23" s="19">
        <f t="shared" si="11"/>
        <v>429</v>
      </c>
      <c r="J23" s="47">
        <f>H23/I23</f>
        <v>0.70862470862470861</v>
      </c>
      <c r="K23" s="33">
        <f>K12+K16+K22</f>
        <v>66</v>
      </c>
      <c r="L23" s="33">
        <f t="shared" ref="L23:O23" si="12">L12+L16+L22</f>
        <v>34</v>
      </c>
      <c r="M23" s="33">
        <f t="shared" si="12"/>
        <v>345</v>
      </c>
      <c r="N23" s="33">
        <f t="shared" si="12"/>
        <v>542</v>
      </c>
      <c r="O23" s="33">
        <f t="shared" si="12"/>
        <v>423</v>
      </c>
      <c r="P23" s="34">
        <f>P12+P16+P22</f>
        <v>1739</v>
      </c>
    </row>
    <row r="24" spans="2:16" ht="37.5" customHeight="1" thickTop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</row>
    <row r="25" spans="2:16" ht="37.5" customHeight="1">
      <c r="B25" s="71" t="s">
        <v>63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2:16" ht="37.5" customHeight="1" thickBot="1">
      <c r="B26" s="74" t="s">
        <v>39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</row>
    <row r="27" spans="2:16" ht="37.5" customHeight="1" thickTop="1"/>
  </sheetData>
  <mergeCells count="16">
    <mergeCell ref="B24:P24"/>
    <mergeCell ref="B25:P25"/>
    <mergeCell ref="B26:P26"/>
    <mergeCell ref="B12:F12"/>
    <mergeCell ref="B16:F16"/>
    <mergeCell ref="B22:F22"/>
    <mergeCell ref="B23:F23"/>
    <mergeCell ref="B2:N2"/>
    <mergeCell ref="O2:P2"/>
    <mergeCell ref="B3:B4"/>
    <mergeCell ref="C3:C4"/>
    <mergeCell ref="D3:D4"/>
    <mergeCell ref="E3:E4"/>
    <mergeCell ref="F3:F4"/>
    <mergeCell ref="G3:L3"/>
    <mergeCell ref="P3:P4"/>
  </mergeCells>
  <phoneticPr fontId="19" type="noConversion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2018-12-20T01:24:07Z</cp:lastPrinted>
  <dcterms:created xsi:type="dcterms:W3CDTF">2017-04-05T06:09:53Z</dcterms:created>
  <dcterms:modified xsi:type="dcterms:W3CDTF">2022-04-28T01:16:51Z</dcterms:modified>
</cp:coreProperties>
</file>