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90" tabRatio="601"/>
  </bookViews>
  <sheets>
    <sheet name="1072 各學程修讀人數" sheetId="9" r:id="rId1"/>
  </sheets>
  <calcPr calcId="152511"/>
</workbook>
</file>

<file path=xl/calcChain.xml><?xml version="1.0" encoding="utf-8"?>
<calcChain xmlns="http://schemas.openxmlformats.org/spreadsheetml/2006/main">
  <c r="P24" i="9" l="1"/>
  <c r="P16" i="9"/>
  <c r="P5" i="9"/>
  <c r="M12" i="9"/>
  <c r="K12" i="9"/>
  <c r="G17" i="9"/>
  <c r="G12" i="9"/>
  <c r="J23" i="9"/>
  <c r="J22" i="9"/>
  <c r="J17" i="9"/>
  <c r="J12" i="9"/>
  <c r="J6" i="9"/>
  <c r="J7" i="9"/>
  <c r="J8" i="9"/>
  <c r="J9" i="9"/>
  <c r="J10" i="9"/>
  <c r="J11" i="9"/>
  <c r="I19" i="9" l="1"/>
  <c r="J19" i="9" s="1"/>
  <c r="I20" i="9"/>
  <c r="J20" i="9" s="1"/>
  <c r="I21" i="9"/>
  <c r="I22" i="9"/>
  <c r="P22" i="9" s="1"/>
  <c r="I18" i="9"/>
  <c r="J18" i="9" s="1"/>
  <c r="P21" i="9" l="1"/>
  <c r="P19" i="9"/>
  <c r="P20" i="9"/>
  <c r="P18" i="9"/>
  <c r="L23" i="9"/>
  <c r="M23" i="9"/>
  <c r="N23" i="9"/>
  <c r="O23" i="9"/>
  <c r="G23" i="9" l="1"/>
  <c r="O17" i="9"/>
  <c r="N17" i="9"/>
  <c r="M17" i="9"/>
  <c r="L17" i="9"/>
  <c r="K17" i="9"/>
  <c r="O12" i="9"/>
  <c r="N12" i="9"/>
  <c r="L12" i="9"/>
  <c r="G24" i="9" l="1"/>
  <c r="O24" i="9"/>
  <c r="N24" i="9"/>
  <c r="M24" i="9"/>
  <c r="L24" i="9"/>
  <c r="K24" i="9"/>
  <c r="H23" i="9"/>
  <c r="H17" i="9"/>
  <c r="H12" i="9"/>
  <c r="I15" i="9"/>
  <c r="J15" i="9" s="1"/>
  <c r="I14" i="9"/>
  <c r="J14" i="9" s="1"/>
  <c r="I13" i="9"/>
  <c r="I6" i="9"/>
  <c r="I7" i="9"/>
  <c r="I8" i="9"/>
  <c r="I9" i="9"/>
  <c r="I10" i="9"/>
  <c r="I11" i="9"/>
  <c r="I5" i="9"/>
  <c r="I23" i="9" l="1"/>
  <c r="P23" i="9" s="1"/>
  <c r="P14" i="9"/>
  <c r="J13" i="9"/>
  <c r="P13" i="9"/>
  <c r="P15" i="9"/>
  <c r="P8" i="9"/>
  <c r="P7" i="9"/>
  <c r="P6" i="9"/>
  <c r="J5" i="9"/>
  <c r="P10" i="9"/>
  <c r="P9" i="9"/>
  <c r="P11" i="9"/>
  <c r="H24" i="9"/>
  <c r="I17" i="9"/>
  <c r="P17" i="9" s="1"/>
  <c r="I12" i="9"/>
  <c r="P12" i="9" s="1"/>
  <c r="I24" i="9" l="1"/>
  <c r="J24" i="9" l="1"/>
</calcChain>
</file>

<file path=xl/sharedStrings.xml><?xml version="1.0" encoding="utf-8"?>
<sst xmlns="http://schemas.openxmlformats.org/spreadsheetml/2006/main" count="77" uniqueCount="67">
  <si>
    <t>編號</t>
  </si>
  <si>
    <t>學程名稱</t>
  </si>
  <si>
    <t>召集
老師</t>
  </si>
  <si>
    <t>主辦
單位</t>
  </si>
  <si>
    <t>取證</t>
  </si>
  <si>
    <t>會展活動管理(全英文)</t>
  </si>
  <si>
    <t>企管系</t>
  </si>
  <si>
    <t>楊雅棠</t>
  </si>
  <si>
    <t>王麗梅</t>
  </si>
  <si>
    <t xml:space="preserve">財金系 </t>
  </si>
  <si>
    <t>財金系</t>
  </si>
  <si>
    <t>會議展覽管理</t>
  </si>
  <si>
    <t>葛致慧</t>
  </si>
  <si>
    <t>行管系</t>
  </si>
  <si>
    <t>網實通路整合</t>
  </si>
  <si>
    <t>張弘宗</t>
  </si>
  <si>
    <t xml:space="preserve">休閒系 </t>
  </si>
  <si>
    <t>國貿系</t>
  </si>
  <si>
    <t>東南亞商貿</t>
  </si>
  <si>
    <t>日本商貿</t>
  </si>
  <si>
    <t>林佩怡</t>
  </si>
  <si>
    <t xml:space="preserve">應日系 </t>
  </si>
  <si>
    <t>王德華</t>
  </si>
  <si>
    <t>資管系</t>
  </si>
  <si>
    <t>林曉雯</t>
  </si>
  <si>
    <t>商管系</t>
  </si>
  <si>
    <t>蘇啟鴻</t>
  </si>
  <si>
    <t>學分數</t>
    <phoneticPr fontId="19" type="noConversion"/>
  </si>
  <si>
    <t>學程修讀人數</t>
  </si>
  <si>
    <t>修讀</t>
  </si>
  <si>
    <t>全部修讀人數=修讀+取證</t>
  </si>
  <si>
    <t>取證比率=
取證/全部修讀人數</t>
  </si>
  <si>
    <t>跨
系</t>
  </si>
  <si>
    <t>跨
院</t>
  </si>
  <si>
    <t>幸福產業婚慶服務經營管理</t>
    <phoneticPr fontId="19" type="noConversion"/>
  </si>
  <si>
    <t>e化財富管理</t>
    <phoneticPr fontId="19" type="noConversion"/>
  </si>
  <si>
    <t>周秀霞</t>
    <phoneticPr fontId="19" type="noConversion"/>
  </si>
  <si>
    <t>鄭雅馨</t>
    <phoneticPr fontId="19" type="noConversion"/>
  </si>
  <si>
    <t>拉丁美洲商貿</t>
    <phoneticPr fontId="19" type="noConversion"/>
  </si>
  <si>
    <t>向駿</t>
    <phoneticPr fontId="19" type="noConversion"/>
  </si>
  <si>
    <t>李政雄</t>
    <phoneticPr fontId="19" type="noConversion"/>
  </si>
  <si>
    <t>雲端行動應用實務</t>
    <phoneticPr fontId="19" type="noConversion"/>
  </si>
  <si>
    <t>翻轉農業 明日餐桌</t>
    <phoneticPr fontId="19" type="noConversion"/>
  </si>
  <si>
    <t>跨境電子商務</t>
    <phoneticPr fontId="19" type="noConversion"/>
  </si>
  <si>
    <t>商管系</t>
    <phoneticPr fontId="19" type="noConversion"/>
  </si>
  <si>
    <t>陳明郁</t>
    <phoneticPr fontId="19" type="noConversion"/>
  </si>
  <si>
    <t>創業家能力 (106)</t>
    <phoneticPr fontId="19" type="noConversion"/>
  </si>
  <si>
    <t>沈介文</t>
    <phoneticPr fontId="19" type="noConversion"/>
  </si>
  <si>
    <t>105級入學生
105.8.01 -</t>
    <phoneticPr fontId="19" type="noConversion"/>
  </si>
  <si>
    <t>106級入學生
106.8.01 -</t>
    <phoneticPr fontId="19" type="noConversion"/>
  </si>
  <si>
    <t>107級入學生 107.8.01-</t>
    <phoneticPr fontId="19" type="noConversion"/>
  </si>
  <si>
    <t xml:space="preserve">金融科技 </t>
    <phoneticPr fontId="19" type="noConversion"/>
  </si>
  <si>
    <t xml:space="preserve">獎勵旅遊規劃與服務 </t>
    <phoneticPr fontId="19" type="noConversion"/>
  </si>
  <si>
    <t xml:space="preserve">物聯網科技與行銷 </t>
    <phoneticPr fontId="19" type="noConversion"/>
  </si>
  <si>
    <t xml:space="preserve"> 107學年度 全校總計</t>
    <phoneticPr fontId="19" type="noConversion"/>
  </si>
  <si>
    <t>商貿外語</t>
    <phoneticPr fontId="19" type="noConversion"/>
  </si>
  <si>
    <t>商務管理學院</t>
    <phoneticPr fontId="19" type="noConversion"/>
  </si>
  <si>
    <t>商貿外語學院</t>
    <phoneticPr fontId="19" type="noConversion"/>
  </si>
  <si>
    <t>創新設計學院</t>
    <phoneticPr fontId="19" type="noConversion"/>
  </si>
  <si>
    <t xml:space="preserve"> 108 年度 高教深耕計畫：以學院為核心跨領域學分學程取證比率  70%</t>
    <phoneticPr fontId="19" type="noConversion"/>
  </si>
  <si>
    <t>104級入學生 (應屆畢業生) 104.8.01 -</t>
    <phoneticPr fontId="19" type="noConversion"/>
  </si>
  <si>
    <t xml:space="preserve">倪家珍 </t>
    <phoneticPr fontId="19" type="noConversion"/>
  </si>
  <si>
    <t>鄭皓元</t>
    <phoneticPr fontId="19" type="noConversion"/>
  </si>
  <si>
    <t>國際空勤服務 (107)</t>
    <phoneticPr fontId="19" type="noConversion"/>
  </si>
  <si>
    <t xml:space="preserve"> 107學年度(~108.7.31)  各學程修讀及取證人數  製表日期：108.6.11</t>
    <phoneticPr fontId="19" type="noConversion"/>
  </si>
  <si>
    <t>-</t>
    <phoneticPr fontId="19" type="noConversion"/>
  </si>
  <si>
    <t>6.12  智慧科技應用(深) 128 位同學選修：教務長指示，以高年級優先選課，深碗課程費用不能增加，老師基本鐘點 12 小時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</si>
</sst>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1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sz val="12"/>
      <color rgb="FFFA7D00"/>
      <name val="新細明體"/>
      <family val="1"/>
      <charset val="136"/>
    </font>
    <font>
      <b/>
      <sz val="18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</fonts>
  <fills count="37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DE9D9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/>
      <top style="thin">
        <color rgb="FFFF0000"/>
      </top>
      <bottom style="thick">
        <color rgb="FFFF0000"/>
      </bottom>
      <diagonal/>
    </border>
    <border>
      <left/>
      <right/>
      <top style="double">
        <color rgb="FFFF0000"/>
      </top>
      <bottom style="thick">
        <color rgb="FFFF0000"/>
      </bottom>
      <diagonal/>
    </border>
    <border>
      <left/>
      <right style="double">
        <color rgb="FFFF0000"/>
      </right>
      <top style="double">
        <color rgb="FFFF0000"/>
      </top>
      <bottom style="thick">
        <color rgb="FFFF0000"/>
      </bottom>
      <diagonal/>
    </border>
    <border>
      <left style="double">
        <color rgb="FFFF0000"/>
      </left>
      <right/>
      <top style="double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n">
        <color rgb="FFFF0000"/>
      </top>
      <bottom style="thick">
        <color rgb="FFFF0000"/>
      </bottom>
      <diagonal/>
    </border>
    <border>
      <left/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ck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ck">
        <color rgb="FFFF0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ck">
        <color rgb="FFFF0000"/>
      </top>
      <bottom/>
      <diagonal/>
    </border>
  </borders>
  <cellStyleXfs count="43">
    <xf numFmtId="0" fontId="0" fillId="0" borderId="0">
      <alignment vertical="center"/>
    </xf>
    <xf numFmtId="0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5" fillId="14" borderId="1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" fillId="15" borderId="0" applyNumberFormat="0" applyFont="0" applyBorder="0" applyAlignment="0" applyProtection="0">
      <alignment vertical="center"/>
    </xf>
    <xf numFmtId="0" fontId="1" fillId="21" borderId="0" applyNumberFormat="0" applyFon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" fillId="16" borderId="0" applyNumberFormat="0" applyFont="0" applyBorder="0" applyAlignment="0" applyProtection="0">
      <alignment vertical="center"/>
    </xf>
    <xf numFmtId="0" fontId="1" fillId="22" borderId="0" applyNumberFormat="0" applyFon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" fillId="17" borderId="0" applyNumberFormat="0" applyFon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" fillId="18" borderId="0" applyNumberFormat="0" applyFont="0" applyBorder="0" applyAlignment="0" applyProtection="0">
      <alignment vertical="center"/>
    </xf>
    <xf numFmtId="0" fontId="1" fillId="24" borderId="0" applyNumberFormat="0" applyFon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" fillId="19" borderId="0" applyNumberFormat="0" applyFont="0" applyBorder="0" applyAlignment="0" applyProtection="0">
      <alignment vertical="center"/>
    </xf>
    <xf numFmtId="0" fontId="1" fillId="25" borderId="0" applyNumberFormat="0" applyFon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20" borderId="0" applyNumberFormat="0" applyFont="0" applyBorder="0" applyAlignment="0" applyProtection="0">
      <alignment vertical="center"/>
    </xf>
    <xf numFmtId="0" fontId="1" fillId="26" borderId="0" applyNumberFormat="0" applyFon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34" borderId="18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9" fontId="1" fillId="0" borderId="10" xfId="1" applyNumberFormat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0" xfId="0" applyFill="1" applyBorder="1" applyAlignment="1">
      <alignment horizontal="left" vertical="center"/>
    </xf>
    <xf numFmtId="176" fontId="0" fillId="34" borderId="10" xfId="0" applyNumberForma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9" fontId="1" fillId="0" borderId="18" xfId="1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176" fontId="0" fillId="0" borderId="16" xfId="0" applyNumberFormat="1" applyBorder="1" applyAlignment="1">
      <alignment horizontal="center" vertical="center"/>
    </xf>
    <xf numFmtId="176" fontId="0" fillId="34" borderId="30" xfId="0" applyNumberFormat="1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left" vertical="center"/>
    </xf>
    <xf numFmtId="0" fontId="0" fillId="34" borderId="13" xfId="0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3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center" vertical="center" wrapText="1"/>
    </xf>
    <xf numFmtId="176" fontId="20" fillId="34" borderId="30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34" borderId="36" xfId="0" applyNumberFormat="1" applyFill="1" applyBorder="1" applyAlignment="1">
      <alignment horizontal="center" vertical="center"/>
    </xf>
    <xf numFmtId="9" fontId="0" fillId="0" borderId="10" xfId="1" applyNumberFormat="1" applyFont="1" applyBorder="1" applyAlignment="1">
      <alignment horizontal="center" vertical="center"/>
    </xf>
    <xf numFmtId="9" fontId="1" fillId="0" borderId="11" xfId="1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34" borderId="37" xfId="0" applyFill="1" applyBorder="1" applyAlignment="1">
      <alignment horizontal="left" vertical="center"/>
    </xf>
    <xf numFmtId="0" fontId="0" fillId="33" borderId="37" xfId="0" applyFill="1" applyBorder="1" applyAlignment="1">
      <alignment horizontal="left" vertical="center" wrapText="1"/>
    </xf>
    <xf numFmtId="0" fontId="20" fillId="34" borderId="37" xfId="0" applyFont="1" applyFill="1" applyBorder="1" applyAlignment="1">
      <alignment horizontal="left" vertical="center"/>
    </xf>
    <xf numFmtId="9" fontId="1" fillId="36" borderId="30" xfId="1" applyNumberFormat="1" applyFill="1" applyBorder="1" applyAlignment="1">
      <alignment horizontal="center" vertical="center"/>
    </xf>
    <xf numFmtId="9" fontId="1" fillId="34" borderId="10" xfId="1" applyNumberFormat="1" applyFill="1" applyBorder="1" applyAlignment="1">
      <alignment horizontal="center" vertical="center"/>
    </xf>
    <xf numFmtId="9" fontId="1" fillId="36" borderId="10" xfId="1" applyNumberForma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34" borderId="28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0" fillId="34" borderId="32" xfId="0" applyFont="1" applyFill="1" applyBorder="1" applyAlignment="1">
      <alignment horizontal="center" vertical="center"/>
    </xf>
    <xf numFmtId="0" fontId="20" fillId="34" borderId="3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left" vertical="center"/>
    </xf>
  </cellXfs>
  <cellStyles count="43">
    <cellStyle name="20% - 輔色1" xfId="20" builtinId="30" customBuiltin="1"/>
    <cellStyle name="20% - 輔色2" xfId="24" builtinId="34" customBuiltin="1"/>
    <cellStyle name="20% - 輔色3" xfId="28" builtinId="38" customBuiltin="1"/>
    <cellStyle name="20% - 輔色4" xfId="32" builtinId="42" customBuiltin="1"/>
    <cellStyle name="20% - 輔色5" xfId="36" builtinId="46" customBuiltin="1"/>
    <cellStyle name="20% - 輔色6" xfId="40" builtinId="50" customBuiltin="1"/>
    <cellStyle name="40% - 輔色1" xfId="21" builtinId="31" customBuiltin="1"/>
    <cellStyle name="40% - 輔色2" xfId="25" builtinId="35" customBuiltin="1"/>
    <cellStyle name="40% - 輔色3" xfId="29" builtinId="39" customBuiltin="1"/>
    <cellStyle name="40% - 輔色4" xfId="33" builtinId="43" customBuiltin="1"/>
    <cellStyle name="40% - 輔色5" xfId="37" builtinId="47" customBuiltin="1"/>
    <cellStyle name="40% - 輔色6" xfId="41" builtinId="51" customBuiltin="1"/>
    <cellStyle name="60% - 輔色1" xfId="22" builtinId="32" customBuiltin="1"/>
    <cellStyle name="60% - 輔色2" xfId="26" builtinId="36" customBuiltin="1"/>
    <cellStyle name="60% - 輔色3" xfId="30" builtinId="40" customBuiltin="1"/>
    <cellStyle name="60% - 輔色4" xfId="34" builtinId="44" customBuiltin="1"/>
    <cellStyle name="60% - 輔色5" xfId="38" builtinId="48" customBuiltin="1"/>
    <cellStyle name="60% - 輔色6" xfId="42" builtinId="52" customBuiltin="1"/>
    <cellStyle name="一般" xfId="0" builtinId="0" customBuiltin="1"/>
    <cellStyle name="中等" xfId="9" builtinId="28" customBuiltin="1"/>
    <cellStyle name="合計" xfId="18" builtinId="25" customBuiltin="1"/>
    <cellStyle name="好" xfId="7" builtinId="26" customBuiltin="1"/>
    <cellStyle name="百分比" xfId="1" builtinId="5" customBuiltin="1"/>
    <cellStyle name="計算方式" xfId="12" builtinId="22" customBuiltin="1"/>
    <cellStyle name="連結的儲存格" xfId="13" builtinId="24" customBuiltin="1"/>
    <cellStyle name="備註" xfId="16" builtinId="10" customBuiltin="1"/>
    <cellStyle name="說明文字" xfId="17" builtinId="53" customBuiltin="1"/>
    <cellStyle name="輔色1" xfId="19" builtinId="29" customBuiltin="1"/>
    <cellStyle name="輔色2" xfId="23" builtinId="33" customBuiltin="1"/>
    <cellStyle name="輔色3" xfId="27" builtinId="37" customBuiltin="1"/>
    <cellStyle name="輔色4" xfId="31" builtinId="41" customBuiltin="1"/>
    <cellStyle name="輔色5" xfId="35" builtinId="45" customBuiltin="1"/>
    <cellStyle name="輔色6" xfId="39" builtinId="49" customBuiltin="1"/>
    <cellStyle name="標題" xfId="2" builtinId="15" customBuiltin="1"/>
    <cellStyle name="標題 1" xfId="3" builtinId="16" customBuiltin="1"/>
    <cellStyle name="標題 2" xfId="4" builtinId="17" customBuiltin="1"/>
    <cellStyle name="標題 3" xfId="5" builtinId="18" customBuiltin="1"/>
    <cellStyle name="標題 4" xfId="6" builtinId="19" customBuiltin="1"/>
    <cellStyle name="輸入" xfId="10" builtinId="20" customBuiltin="1"/>
    <cellStyle name="輸出" xfId="11" builtinId="21" customBuiltin="1"/>
    <cellStyle name="檢查儲存格" xfId="14" builtinId="23" customBuiltin="1"/>
    <cellStyle name="壞" xfId="8" builtinId="27" customBuiltin="1"/>
    <cellStyle name="警告文字" xfId="15" builtinId="11" customBuiltin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zoomScale="70" zoomScaleNormal="70" workbookViewId="0">
      <selection activeCell="I28" sqref="I28"/>
    </sheetView>
  </sheetViews>
  <sheetFormatPr defaultColWidth="15.875" defaultRowHeight="24.75" customHeight="1" x14ac:dyDescent="0.25"/>
  <cols>
    <col min="2" max="2" width="7.875" customWidth="1"/>
    <col min="3" max="3" width="25.625" style="6" customWidth="1"/>
    <col min="4" max="4" width="9.75" style="3" customWidth="1"/>
    <col min="5" max="5" width="13.625" style="3" customWidth="1"/>
    <col min="6" max="6" width="12.75" style="3" customWidth="1"/>
    <col min="7" max="7" width="10.375" style="3" customWidth="1"/>
    <col min="8" max="8" width="9.875" style="3" customWidth="1"/>
    <col min="9" max="9" width="26.25" style="3" customWidth="1"/>
    <col min="10" max="10" width="24.25" style="3" customWidth="1"/>
    <col min="11" max="11" width="8.5" style="3" customWidth="1"/>
    <col min="12" max="12" width="8.125" style="3" customWidth="1"/>
    <col min="13" max="16" width="15.875" style="3"/>
  </cols>
  <sheetData>
    <row r="1" spans="1:16" ht="24.75" customHeight="1" thickBot="1" x14ac:dyDescent="0.3"/>
    <row r="2" spans="1:16" ht="38.25" customHeight="1" thickTop="1" thickBot="1" x14ac:dyDescent="0.3">
      <c r="B2" s="61" t="s">
        <v>64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</row>
    <row r="3" spans="1:16" ht="44.25" customHeight="1" thickTop="1" x14ac:dyDescent="0.25">
      <c r="B3" s="77" t="s">
        <v>0</v>
      </c>
      <c r="C3" s="79" t="s">
        <v>1</v>
      </c>
      <c r="D3" s="81" t="s">
        <v>27</v>
      </c>
      <c r="E3" s="58" t="s">
        <v>3</v>
      </c>
      <c r="F3" s="58" t="s">
        <v>2</v>
      </c>
      <c r="G3" s="58" t="s">
        <v>60</v>
      </c>
      <c r="H3" s="58"/>
      <c r="I3" s="58"/>
      <c r="J3" s="58"/>
      <c r="K3" s="58"/>
      <c r="L3" s="58"/>
      <c r="M3" s="7" t="s">
        <v>48</v>
      </c>
      <c r="N3" s="7" t="s">
        <v>49</v>
      </c>
      <c r="O3" s="7" t="s">
        <v>50</v>
      </c>
      <c r="P3" s="59" t="s">
        <v>28</v>
      </c>
    </row>
    <row r="4" spans="1:16" ht="39.75" customHeight="1" x14ac:dyDescent="0.25">
      <c r="B4" s="78"/>
      <c r="C4" s="80"/>
      <c r="D4" s="82"/>
      <c r="E4" s="83"/>
      <c r="F4" s="83"/>
      <c r="G4" s="8" t="s">
        <v>29</v>
      </c>
      <c r="H4" s="9" t="s">
        <v>4</v>
      </c>
      <c r="I4" s="8" t="s">
        <v>30</v>
      </c>
      <c r="J4" s="8" t="s">
        <v>31</v>
      </c>
      <c r="K4" s="8" t="s">
        <v>32</v>
      </c>
      <c r="L4" s="8" t="s">
        <v>33</v>
      </c>
      <c r="M4" s="8" t="s">
        <v>29</v>
      </c>
      <c r="N4" s="8" t="s">
        <v>29</v>
      </c>
      <c r="O4" s="8" t="s">
        <v>29</v>
      </c>
      <c r="P4" s="60"/>
    </row>
    <row r="5" spans="1:16" ht="32.25" customHeight="1" x14ac:dyDescent="0.25">
      <c r="B5" s="10">
        <v>1</v>
      </c>
      <c r="C5" s="1" t="s">
        <v>5</v>
      </c>
      <c r="D5" s="4">
        <v>20</v>
      </c>
      <c r="E5" s="4" t="s">
        <v>6</v>
      </c>
      <c r="F5" s="11" t="s">
        <v>61</v>
      </c>
      <c r="G5" s="12">
        <v>20</v>
      </c>
      <c r="H5" s="13">
        <v>25</v>
      </c>
      <c r="I5" s="12">
        <f>SUM(G5:H5)</f>
        <v>45</v>
      </c>
      <c r="J5" s="14">
        <f>H5/I5</f>
        <v>0.55555555555555558</v>
      </c>
      <c r="K5" s="4">
        <v>8</v>
      </c>
      <c r="L5" s="4">
        <v>4</v>
      </c>
      <c r="M5" s="39">
        <v>51</v>
      </c>
      <c r="N5" s="39">
        <v>29</v>
      </c>
      <c r="O5" s="39">
        <v>3</v>
      </c>
      <c r="P5" s="24">
        <f>I5+M5+N5+O5</f>
        <v>128</v>
      </c>
    </row>
    <row r="6" spans="1:16" ht="29.25" customHeight="1" x14ac:dyDescent="0.25">
      <c r="B6" s="15">
        <v>2</v>
      </c>
      <c r="C6" s="16" t="s">
        <v>34</v>
      </c>
      <c r="D6" s="13">
        <v>25</v>
      </c>
      <c r="E6" s="13" t="s">
        <v>6</v>
      </c>
      <c r="F6" s="13" t="s">
        <v>7</v>
      </c>
      <c r="G6" s="17">
        <v>4</v>
      </c>
      <c r="H6" s="13">
        <v>12</v>
      </c>
      <c r="I6" s="12">
        <f t="shared" ref="I6:I11" si="0">SUM(G6:H6)</f>
        <v>16</v>
      </c>
      <c r="J6" s="14">
        <f t="shared" ref="J6:J12" si="1">H6/I6</f>
        <v>0.75</v>
      </c>
      <c r="K6" s="4">
        <v>2</v>
      </c>
      <c r="L6" s="4">
        <v>0</v>
      </c>
      <c r="M6" s="40">
        <v>8</v>
      </c>
      <c r="N6" s="40">
        <v>48</v>
      </c>
      <c r="O6" s="40">
        <v>17</v>
      </c>
      <c r="P6" s="24">
        <f t="shared" ref="P6:P23" si="2">I6+M6+N6+O6</f>
        <v>89</v>
      </c>
    </row>
    <row r="7" spans="1:16" ht="24.75" customHeight="1" x14ac:dyDescent="0.25">
      <c r="B7" s="10">
        <v>3</v>
      </c>
      <c r="C7" s="1" t="s">
        <v>35</v>
      </c>
      <c r="D7" s="4">
        <v>20</v>
      </c>
      <c r="E7" s="4" t="s">
        <v>9</v>
      </c>
      <c r="F7" s="4" t="s">
        <v>8</v>
      </c>
      <c r="G7" s="12">
        <v>15</v>
      </c>
      <c r="H7" s="13">
        <v>7</v>
      </c>
      <c r="I7" s="12">
        <f t="shared" si="0"/>
        <v>22</v>
      </c>
      <c r="J7" s="56">
        <f t="shared" si="1"/>
        <v>0.31818181818181818</v>
      </c>
      <c r="K7" s="4">
        <v>3</v>
      </c>
      <c r="L7" s="4">
        <v>1</v>
      </c>
      <c r="M7" s="39">
        <v>10</v>
      </c>
      <c r="N7" s="39">
        <v>46</v>
      </c>
      <c r="O7" s="39">
        <v>2</v>
      </c>
      <c r="P7" s="24">
        <f t="shared" si="2"/>
        <v>80</v>
      </c>
    </row>
    <row r="8" spans="1:16" ht="24.75" customHeight="1" x14ac:dyDescent="0.25">
      <c r="B8" s="15">
        <v>4</v>
      </c>
      <c r="C8" s="16" t="s">
        <v>51</v>
      </c>
      <c r="D8" s="13">
        <v>30</v>
      </c>
      <c r="E8" s="13" t="s">
        <v>10</v>
      </c>
      <c r="F8" s="13" t="s">
        <v>36</v>
      </c>
      <c r="G8" s="17">
        <v>2</v>
      </c>
      <c r="H8" s="13">
        <v>0</v>
      </c>
      <c r="I8" s="12">
        <f t="shared" si="0"/>
        <v>2</v>
      </c>
      <c r="J8" s="14">
        <f t="shared" si="1"/>
        <v>0</v>
      </c>
      <c r="K8" s="4">
        <v>0</v>
      </c>
      <c r="L8" s="4">
        <v>0</v>
      </c>
      <c r="M8" s="40">
        <v>38</v>
      </c>
      <c r="N8" s="40">
        <v>30</v>
      </c>
      <c r="O8" s="40">
        <v>6</v>
      </c>
      <c r="P8" s="24">
        <f t="shared" si="2"/>
        <v>76</v>
      </c>
    </row>
    <row r="9" spans="1:16" ht="24.75" customHeight="1" x14ac:dyDescent="0.25">
      <c r="B9" s="10">
        <v>5</v>
      </c>
      <c r="C9" s="1" t="s">
        <v>11</v>
      </c>
      <c r="D9" s="4">
        <v>20</v>
      </c>
      <c r="E9" s="4" t="s">
        <v>13</v>
      </c>
      <c r="F9" s="4" t="s">
        <v>12</v>
      </c>
      <c r="G9" s="12">
        <v>1</v>
      </c>
      <c r="H9" s="13">
        <v>20</v>
      </c>
      <c r="I9" s="12">
        <f t="shared" si="0"/>
        <v>21</v>
      </c>
      <c r="J9" s="14">
        <f t="shared" si="1"/>
        <v>0.95238095238095233</v>
      </c>
      <c r="K9" s="4">
        <v>0</v>
      </c>
      <c r="L9" s="4">
        <v>0</v>
      </c>
      <c r="M9" s="39">
        <v>36</v>
      </c>
      <c r="N9" s="39">
        <v>19</v>
      </c>
      <c r="O9" s="39">
        <v>0</v>
      </c>
      <c r="P9" s="24">
        <f t="shared" si="2"/>
        <v>76</v>
      </c>
    </row>
    <row r="10" spans="1:16" ht="24.75" customHeight="1" x14ac:dyDescent="0.25">
      <c r="B10" s="10">
        <v>6</v>
      </c>
      <c r="C10" s="1" t="s">
        <v>14</v>
      </c>
      <c r="D10" s="4">
        <v>20</v>
      </c>
      <c r="E10" s="4" t="s">
        <v>13</v>
      </c>
      <c r="F10" s="4" t="s">
        <v>15</v>
      </c>
      <c r="G10" s="12">
        <v>7</v>
      </c>
      <c r="H10" s="13">
        <v>17</v>
      </c>
      <c r="I10" s="12">
        <f t="shared" si="0"/>
        <v>24</v>
      </c>
      <c r="J10" s="14">
        <f t="shared" si="1"/>
        <v>0.70833333333333337</v>
      </c>
      <c r="K10" s="4">
        <v>0</v>
      </c>
      <c r="L10" s="4">
        <v>0</v>
      </c>
      <c r="M10" s="39">
        <v>63</v>
      </c>
      <c r="N10" s="39">
        <v>56</v>
      </c>
      <c r="O10" s="39">
        <v>27</v>
      </c>
      <c r="P10" s="24">
        <f t="shared" si="2"/>
        <v>170</v>
      </c>
    </row>
    <row r="11" spans="1:16" ht="30.75" customHeight="1" x14ac:dyDescent="0.25">
      <c r="B11" s="15">
        <v>7</v>
      </c>
      <c r="C11" s="16" t="s">
        <v>52</v>
      </c>
      <c r="D11" s="13">
        <v>24</v>
      </c>
      <c r="E11" s="13" t="s">
        <v>16</v>
      </c>
      <c r="F11" s="13" t="s">
        <v>37</v>
      </c>
      <c r="G11" s="17">
        <v>3</v>
      </c>
      <c r="H11" s="13">
        <v>0</v>
      </c>
      <c r="I11" s="12">
        <f t="shared" si="0"/>
        <v>3</v>
      </c>
      <c r="J11" s="14">
        <f t="shared" si="1"/>
        <v>0</v>
      </c>
      <c r="K11" s="4">
        <v>0</v>
      </c>
      <c r="L11" s="4">
        <v>0</v>
      </c>
      <c r="M11" s="4">
        <v>17</v>
      </c>
      <c r="N11" s="40">
        <v>4</v>
      </c>
      <c r="O11" s="40">
        <v>6</v>
      </c>
      <c r="P11" s="24">
        <f t="shared" si="2"/>
        <v>30</v>
      </c>
    </row>
    <row r="12" spans="1:16" ht="31.5" customHeight="1" thickBot="1" x14ac:dyDescent="0.3">
      <c r="B12" s="69" t="s">
        <v>56</v>
      </c>
      <c r="C12" s="70"/>
      <c r="D12" s="70"/>
      <c r="E12" s="70"/>
      <c r="F12" s="71"/>
      <c r="G12" s="25">
        <f>SUM(G5:G11)</f>
        <v>52</v>
      </c>
      <c r="H12" s="26">
        <f>SUM(H5:H11)</f>
        <v>81</v>
      </c>
      <c r="I12" s="26">
        <f>SUM(I5:I11)</f>
        <v>133</v>
      </c>
      <c r="J12" s="55">
        <f t="shared" si="1"/>
        <v>0.60902255639097747</v>
      </c>
      <c r="K12" s="27">
        <f>SUM(K5:K11)</f>
        <v>13</v>
      </c>
      <c r="L12" s="27">
        <f t="shared" ref="L12:O12" si="3">SUM(L5:L11)</f>
        <v>5</v>
      </c>
      <c r="M12" s="27">
        <f>SUM(M5:M11)</f>
        <v>223</v>
      </c>
      <c r="N12" s="27">
        <f t="shared" si="3"/>
        <v>232</v>
      </c>
      <c r="O12" s="27">
        <f t="shared" si="3"/>
        <v>61</v>
      </c>
      <c r="P12" s="49">
        <f t="shared" si="2"/>
        <v>649</v>
      </c>
    </row>
    <row r="13" spans="1:16" ht="29.25" customHeight="1" thickTop="1" x14ac:dyDescent="0.25">
      <c r="B13" s="28">
        <v>8</v>
      </c>
      <c r="C13" s="29" t="s">
        <v>38</v>
      </c>
      <c r="D13" s="30">
        <v>20</v>
      </c>
      <c r="E13" s="30" t="s">
        <v>17</v>
      </c>
      <c r="F13" s="30" t="s">
        <v>39</v>
      </c>
      <c r="G13" s="31">
        <v>7</v>
      </c>
      <c r="H13" s="30">
        <v>5</v>
      </c>
      <c r="I13" s="32">
        <f>SUM(G13:H13)</f>
        <v>12</v>
      </c>
      <c r="J13" s="47">
        <f t="shared" ref="J13:J24" si="4">H13/I13</f>
        <v>0.41666666666666669</v>
      </c>
      <c r="K13" s="33">
        <v>3</v>
      </c>
      <c r="L13" s="33">
        <v>3</v>
      </c>
      <c r="M13" s="41">
        <v>23</v>
      </c>
      <c r="N13" s="41">
        <v>34</v>
      </c>
      <c r="O13" s="41">
        <v>20</v>
      </c>
      <c r="P13" s="48">
        <f>I13+M13+N13+O13</f>
        <v>89</v>
      </c>
    </row>
    <row r="14" spans="1:16" ht="29.25" customHeight="1" x14ac:dyDescent="0.25">
      <c r="B14" s="10">
        <v>9</v>
      </c>
      <c r="C14" s="1" t="s">
        <v>18</v>
      </c>
      <c r="D14" s="4">
        <v>20</v>
      </c>
      <c r="E14" s="4" t="s">
        <v>17</v>
      </c>
      <c r="F14" s="4" t="s">
        <v>40</v>
      </c>
      <c r="G14" s="17">
        <v>3</v>
      </c>
      <c r="H14" s="13">
        <v>1</v>
      </c>
      <c r="I14" s="12">
        <f>SUM(G14:H14)</f>
        <v>4</v>
      </c>
      <c r="J14" s="14">
        <f t="shared" si="4"/>
        <v>0.25</v>
      </c>
      <c r="K14" s="4">
        <v>3</v>
      </c>
      <c r="L14" s="4">
        <v>0</v>
      </c>
      <c r="M14" s="39">
        <v>28</v>
      </c>
      <c r="N14" s="39">
        <v>17</v>
      </c>
      <c r="O14" s="39">
        <v>19</v>
      </c>
      <c r="P14" s="24">
        <f t="shared" si="2"/>
        <v>68</v>
      </c>
    </row>
    <row r="15" spans="1:16" ht="30" customHeight="1" x14ac:dyDescent="0.25">
      <c r="A15" s="23"/>
      <c r="B15" s="10">
        <v>10</v>
      </c>
      <c r="C15" s="1" t="s">
        <v>19</v>
      </c>
      <c r="D15" s="4">
        <v>20</v>
      </c>
      <c r="E15" s="4" t="s">
        <v>21</v>
      </c>
      <c r="F15" s="4" t="s">
        <v>20</v>
      </c>
      <c r="G15" s="12">
        <v>8</v>
      </c>
      <c r="H15" s="13">
        <v>4</v>
      </c>
      <c r="I15" s="13">
        <f>SUM(G15:H15)</f>
        <v>12</v>
      </c>
      <c r="J15" s="14">
        <f t="shared" si="4"/>
        <v>0.33333333333333331</v>
      </c>
      <c r="K15" s="4">
        <v>0</v>
      </c>
      <c r="L15" s="4">
        <v>0</v>
      </c>
      <c r="M15" s="39">
        <v>26</v>
      </c>
      <c r="N15" s="39">
        <v>45</v>
      </c>
      <c r="O15" s="39">
        <v>16</v>
      </c>
      <c r="P15" s="24">
        <f t="shared" si="2"/>
        <v>99</v>
      </c>
    </row>
    <row r="16" spans="1:16" ht="26.25" customHeight="1" x14ac:dyDescent="0.25">
      <c r="A16" s="22"/>
      <c r="B16" s="10">
        <v>11</v>
      </c>
      <c r="C16" s="1" t="s">
        <v>63</v>
      </c>
      <c r="D16" s="4">
        <v>22</v>
      </c>
      <c r="E16" s="4" t="s">
        <v>55</v>
      </c>
      <c r="F16" s="4" t="s">
        <v>62</v>
      </c>
      <c r="G16" s="4">
        <v>0</v>
      </c>
      <c r="H16" s="4">
        <v>0</v>
      </c>
      <c r="I16" s="4" t="s">
        <v>65</v>
      </c>
      <c r="J16" s="46" t="s">
        <v>65</v>
      </c>
      <c r="K16" s="4">
        <v>0</v>
      </c>
      <c r="L16" s="4">
        <v>0</v>
      </c>
      <c r="M16" s="39">
        <v>19</v>
      </c>
      <c r="N16" s="39">
        <v>17</v>
      </c>
      <c r="O16" s="39">
        <v>92</v>
      </c>
      <c r="P16" s="24">
        <f>M16+N16+O16</f>
        <v>128</v>
      </c>
    </row>
    <row r="17" spans="1:16" ht="30" customHeight="1" thickBot="1" x14ac:dyDescent="0.3">
      <c r="A17" s="22"/>
      <c r="B17" s="72" t="s">
        <v>57</v>
      </c>
      <c r="C17" s="73"/>
      <c r="D17" s="73"/>
      <c r="E17" s="73"/>
      <c r="F17" s="74"/>
      <c r="G17" s="34">
        <f>SUM(G13:G16)</f>
        <v>18</v>
      </c>
      <c r="H17" s="27">
        <f>SUM(H13:H16)</f>
        <v>10</v>
      </c>
      <c r="I17" s="43">
        <f>SUM(I13:I16)</f>
        <v>28</v>
      </c>
      <c r="J17" s="55">
        <f t="shared" si="4"/>
        <v>0.35714285714285715</v>
      </c>
      <c r="K17" s="27">
        <f t="shared" ref="K17:O17" si="5">SUM(K13:K16)</f>
        <v>6</v>
      </c>
      <c r="L17" s="27">
        <f t="shared" si="5"/>
        <v>3</v>
      </c>
      <c r="M17" s="27">
        <f t="shared" si="5"/>
        <v>96</v>
      </c>
      <c r="N17" s="27">
        <f t="shared" si="5"/>
        <v>113</v>
      </c>
      <c r="O17" s="27">
        <f t="shared" si="5"/>
        <v>147</v>
      </c>
      <c r="P17" s="49">
        <f t="shared" si="2"/>
        <v>384</v>
      </c>
    </row>
    <row r="18" spans="1:16" ht="29.25" customHeight="1" thickTop="1" x14ac:dyDescent="0.25">
      <c r="B18" s="35">
        <v>12</v>
      </c>
      <c r="C18" s="36" t="s">
        <v>41</v>
      </c>
      <c r="D18" s="37">
        <v>20</v>
      </c>
      <c r="E18" s="37" t="s">
        <v>23</v>
      </c>
      <c r="F18" s="37" t="s">
        <v>22</v>
      </c>
      <c r="G18" s="32">
        <v>10</v>
      </c>
      <c r="H18" s="30">
        <v>75</v>
      </c>
      <c r="I18" s="44">
        <f>SUM(G18:H18)</f>
        <v>85</v>
      </c>
      <c r="J18" s="47">
        <f t="shared" si="4"/>
        <v>0.88235294117647056</v>
      </c>
      <c r="K18" s="33">
        <v>0</v>
      </c>
      <c r="L18" s="33">
        <v>0</v>
      </c>
      <c r="M18" s="42">
        <v>36</v>
      </c>
      <c r="N18" s="42">
        <v>85</v>
      </c>
      <c r="O18" s="42">
        <v>107</v>
      </c>
      <c r="P18" s="48">
        <f t="shared" si="2"/>
        <v>313</v>
      </c>
    </row>
    <row r="19" spans="1:16" ht="28.5" customHeight="1" x14ac:dyDescent="0.25">
      <c r="B19" s="10">
        <v>13</v>
      </c>
      <c r="C19" s="1" t="s">
        <v>42</v>
      </c>
      <c r="D19" s="4">
        <v>20</v>
      </c>
      <c r="E19" s="2" t="s">
        <v>23</v>
      </c>
      <c r="F19" s="4" t="s">
        <v>24</v>
      </c>
      <c r="G19" s="12">
        <v>2</v>
      </c>
      <c r="H19" s="13">
        <v>10</v>
      </c>
      <c r="I19" s="12">
        <f t="shared" ref="I19:I23" si="6">SUM(G19:H19)</f>
        <v>12</v>
      </c>
      <c r="J19" s="14">
        <f t="shared" si="4"/>
        <v>0.83333333333333337</v>
      </c>
      <c r="K19" s="4">
        <v>0</v>
      </c>
      <c r="L19" s="4">
        <v>0</v>
      </c>
      <c r="M19" s="39">
        <v>20</v>
      </c>
      <c r="N19" s="39">
        <v>32</v>
      </c>
      <c r="O19" s="39">
        <v>8</v>
      </c>
      <c r="P19" s="24">
        <f t="shared" si="2"/>
        <v>72</v>
      </c>
    </row>
    <row r="20" spans="1:16" ht="26.25" customHeight="1" x14ac:dyDescent="0.25">
      <c r="B20" s="10">
        <v>14</v>
      </c>
      <c r="C20" s="1" t="s">
        <v>43</v>
      </c>
      <c r="D20" s="4">
        <v>20</v>
      </c>
      <c r="E20" s="2" t="s">
        <v>23</v>
      </c>
      <c r="F20" s="4" t="s">
        <v>26</v>
      </c>
      <c r="G20" s="12">
        <v>10</v>
      </c>
      <c r="H20" s="13">
        <v>36</v>
      </c>
      <c r="I20" s="12">
        <f t="shared" si="6"/>
        <v>46</v>
      </c>
      <c r="J20" s="14">
        <f t="shared" si="4"/>
        <v>0.78260869565217395</v>
      </c>
      <c r="K20" s="4">
        <v>2</v>
      </c>
      <c r="L20" s="4">
        <v>0</v>
      </c>
      <c r="M20" s="39">
        <v>55</v>
      </c>
      <c r="N20" s="39">
        <v>9</v>
      </c>
      <c r="O20" s="39">
        <v>23</v>
      </c>
      <c r="P20" s="24">
        <f t="shared" si="2"/>
        <v>133</v>
      </c>
    </row>
    <row r="21" spans="1:16" ht="28.5" customHeight="1" x14ac:dyDescent="0.25">
      <c r="B21" s="15">
        <v>15</v>
      </c>
      <c r="C21" s="16" t="s">
        <v>53</v>
      </c>
      <c r="D21" s="13">
        <v>20</v>
      </c>
      <c r="E21" s="13" t="s">
        <v>44</v>
      </c>
      <c r="F21" s="13" t="s">
        <v>45</v>
      </c>
      <c r="G21" s="17">
        <v>0</v>
      </c>
      <c r="H21" s="13">
        <v>0</v>
      </c>
      <c r="I21" s="12">
        <f t="shared" si="6"/>
        <v>0</v>
      </c>
      <c r="J21" s="46" t="s">
        <v>65</v>
      </c>
      <c r="K21" s="4">
        <v>0</v>
      </c>
      <c r="L21" s="4">
        <v>0</v>
      </c>
      <c r="M21" s="40">
        <v>15</v>
      </c>
      <c r="N21" s="40">
        <v>12</v>
      </c>
      <c r="O21" s="40">
        <v>24</v>
      </c>
      <c r="P21" s="24">
        <f t="shared" si="2"/>
        <v>51</v>
      </c>
    </row>
    <row r="22" spans="1:16" ht="24.75" customHeight="1" x14ac:dyDescent="0.25">
      <c r="B22" s="15">
        <v>16</v>
      </c>
      <c r="C22" s="18" t="s">
        <v>46</v>
      </c>
      <c r="D22" s="19">
        <v>20</v>
      </c>
      <c r="E22" s="13" t="s">
        <v>25</v>
      </c>
      <c r="F22" s="13" t="s">
        <v>47</v>
      </c>
      <c r="G22" s="17">
        <v>2</v>
      </c>
      <c r="H22" s="13">
        <v>1</v>
      </c>
      <c r="I22" s="12">
        <f t="shared" si="6"/>
        <v>3</v>
      </c>
      <c r="J22" s="14">
        <f t="shared" si="4"/>
        <v>0.33333333333333331</v>
      </c>
      <c r="K22" s="4">
        <v>0</v>
      </c>
      <c r="L22" s="4">
        <v>0</v>
      </c>
      <c r="M22" s="40">
        <v>21</v>
      </c>
      <c r="N22" s="40">
        <v>29</v>
      </c>
      <c r="O22" s="40">
        <v>13</v>
      </c>
      <c r="P22" s="24">
        <f t="shared" si="2"/>
        <v>66</v>
      </c>
    </row>
    <row r="23" spans="1:16" ht="29.25" customHeight="1" thickBot="1" x14ac:dyDescent="0.3">
      <c r="B23" s="75" t="s">
        <v>58</v>
      </c>
      <c r="C23" s="76"/>
      <c r="D23" s="76"/>
      <c r="E23" s="76"/>
      <c r="F23" s="76"/>
      <c r="G23" s="38">
        <f>SUM(G18:G22)</f>
        <v>24</v>
      </c>
      <c r="H23" s="26">
        <f>SUM(H18:H22)</f>
        <v>122</v>
      </c>
      <c r="I23" s="34">
        <f t="shared" si="6"/>
        <v>146</v>
      </c>
      <c r="J23" s="57">
        <f t="shared" si="4"/>
        <v>0.83561643835616439</v>
      </c>
      <c r="K23" s="27">
        <v>0</v>
      </c>
      <c r="L23" s="27">
        <f t="shared" ref="L23:O23" si="7">SUM(L18:L22)</f>
        <v>0</v>
      </c>
      <c r="M23" s="27">
        <f t="shared" si="7"/>
        <v>147</v>
      </c>
      <c r="N23" s="27">
        <f t="shared" si="7"/>
        <v>167</v>
      </c>
      <c r="O23" s="27">
        <f t="shared" si="7"/>
        <v>175</v>
      </c>
      <c r="P23" s="49">
        <f t="shared" si="2"/>
        <v>635</v>
      </c>
    </row>
    <row r="24" spans="1:16" ht="34.5" customHeight="1" thickTop="1" thickBot="1" x14ac:dyDescent="0.3">
      <c r="B24" s="64" t="s">
        <v>54</v>
      </c>
      <c r="C24" s="65"/>
      <c r="D24" s="65"/>
      <c r="E24" s="65"/>
      <c r="F24" s="65"/>
      <c r="G24" s="5">
        <f>G12+G17+G23</f>
        <v>94</v>
      </c>
      <c r="H24" s="5">
        <f>H12+H17+H23</f>
        <v>213</v>
      </c>
      <c r="I24" s="45">
        <f>I12+I17+I23</f>
        <v>307</v>
      </c>
      <c r="J24" s="21">
        <f t="shared" si="4"/>
        <v>0.69381107491856675</v>
      </c>
      <c r="K24" s="20">
        <f t="shared" ref="K24:O24" si="8">K12+K17+K23</f>
        <v>19</v>
      </c>
      <c r="L24" s="20">
        <f t="shared" si="8"/>
        <v>8</v>
      </c>
      <c r="M24" s="20">
        <f t="shared" si="8"/>
        <v>466</v>
      </c>
      <c r="N24" s="20">
        <f t="shared" si="8"/>
        <v>512</v>
      </c>
      <c r="O24" s="20">
        <f t="shared" si="8"/>
        <v>383</v>
      </c>
      <c r="P24" s="50">
        <f>I24+M24+N24+O24</f>
        <v>1668</v>
      </c>
    </row>
    <row r="25" spans="1:16" ht="24.75" customHeight="1" thickTop="1" thickBot="1" x14ac:dyDescent="0.3">
      <c r="B25" s="66" t="s">
        <v>59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8"/>
    </row>
    <row r="26" spans="1:16" ht="24.75" customHeight="1" thickTop="1" x14ac:dyDescent="0.25">
      <c r="B26" s="84" t="s">
        <v>66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</row>
    <row r="27" spans="1:16" ht="24.75" customHeight="1" x14ac:dyDescent="0.25">
      <c r="C27" s="51"/>
    </row>
    <row r="28" spans="1:16" ht="24.75" customHeight="1" x14ac:dyDescent="0.25">
      <c r="C28" s="51"/>
    </row>
    <row r="29" spans="1:16" ht="24.75" customHeight="1" x14ac:dyDescent="0.25">
      <c r="C29" s="51"/>
    </row>
    <row r="30" spans="1:16" ht="24.75" customHeight="1" x14ac:dyDescent="0.25">
      <c r="C30" s="52"/>
    </row>
    <row r="31" spans="1:16" ht="24.75" customHeight="1" x14ac:dyDescent="0.25">
      <c r="C31" s="51"/>
    </row>
    <row r="32" spans="1:16" ht="24.75" customHeight="1" x14ac:dyDescent="0.25">
      <c r="C32" s="52"/>
    </row>
    <row r="33" spans="3:3" ht="24.75" customHeight="1" x14ac:dyDescent="0.25">
      <c r="C33" s="51"/>
    </row>
    <row r="34" spans="3:3" ht="24.75" customHeight="1" x14ac:dyDescent="0.25">
      <c r="C34" s="51"/>
    </row>
    <row r="35" spans="3:3" ht="24.75" customHeight="1" x14ac:dyDescent="0.25">
      <c r="C35" s="52"/>
    </row>
    <row r="36" spans="3:3" ht="24.75" customHeight="1" x14ac:dyDescent="0.25">
      <c r="C36" s="52"/>
    </row>
    <row r="37" spans="3:3" ht="24.75" customHeight="1" x14ac:dyDescent="0.25">
      <c r="C37" s="51"/>
    </row>
    <row r="38" spans="3:3" ht="24.75" customHeight="1" x14ac:dyDescent="0.25">
      <c r="C38" s="51"/>
    </row>
    <row r="39" spans="3:3" ht="24.75" customHeight="1" x14ac:dyDescent="0.25">
      <c r="C39" s="51"/>
    </row>
    <row r="40" spans="3:3" ht="24.75" customHeight="1" x14ac:dyDescent="0.25">
      <c r="C40" s="53"/>
    </row>
    <row r="41" spans="3:3" ht="24.75" customHeight="1" x14ac:dyDescent="0.25">
      <c r="C41" s="51"/>
    </row>
    <row r="42" spans="3:3" ht="24.75" customHeight="1" x14ac:dyDescent="0.25">
      <c r="C42" s="51"/>
    </row>
    <row r="43" spans="3:3" ht="24.75" customHeight="1" x14ac:dyDescent="0.25">
      <c r="C43" s="52"/>
    </row>
    <row r="44" spans="3:3" ht="24.75" customHeight="1" x14ac:dyDescent="0.25">
      <c r="C44" s="54"/>
    </row>
    <row r="45" spans="3:3" ht="24.75" customHeight="1" x14ac:dyDescent="0.25">
      <c r="C45" s="51"/>
    </row>
    <row r="46" spans="3:3" ht="24.75" customHeight="1" x14ac:dyDescent="0.25">
      <c r="C46" s="51"/>
    </row>
  </sheetData>
  <mergeCells count="14">
    <mergeCell ref="B26:P26"/>
    <mergeCell ref="G3:L3"/>
    <mergeCell ref="P3:P4"/>
    <mergeCell ref="B2:P2"/>
    <mergeCell ref="B24:F24"/>
    <mergeCell ref="B25:P25"/>
    <mergeCell ref="B12:F12"/>
    <mergeCell ref="B17:F17"/>
    <mergeCell ref="B23:F23"/>
    <mergeCell ref="B3:B4"/>
    <mergeCell ref="C3:C4"/>
    <mergeCell ref="D3:D4"/>
    <mergeCell ref="E3:E4"/>
    <mergeCell ref="F3:F4"/>
  </mergeCells>
  <phoneticPr fontId="19" type="noConversion"/>
  <pageMargins left="0.25" right="0.25" top="0.75" bottom="0.75" header="0.3" footer="0.3"/>
  <pageSetup paperSize="9" scale="60" fitToHeight="0" orientation="landscape" r:id="rId1"/>
  <ignoredErrors>
    <ignoredError sqref="I12:J12 I17:J17 J24 P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1072 各學程修讀人數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2019-01-16T03:14:24Z</cp:lastPrinted>
  <dcterms:created xsi:type="dcterms:W3CDTF">2017-04-05T06:09:53Z</dcterms:created>
  <dcterms:modified xsi:type="dcterms:W3CDTF">2019-06-25T03:42:07Z</dcterms:modified>
</cp:coreProperties>
</file>