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27735" windowHeight="11925"/>
  </bookViews>
  <sheets>
    <sheet name="105" sheetId="1" r:id="rId1"/>
  </sheets>
  <calcPr calcId="145621"/>
</workbook>
</file>

<file path=xl/calcChain.xml><?xml version="1.0" encoding="utf-8"?>
<calcChain xmlns="http://schemas.openxmlformats.org/spreadsheetml/2006/main">
  <c r="U25" i="1" l="1"/>
  <c r="R25" i="1"/>
  <c r="O25" i="1"/>
  <c r="X22" i="1" l="1"/>
  <c r="N22" i="1"/>
  <c r="K22" i="1"/>
  <c r="H22" i="1"/>
  <c r="E22" i="1"/>
  <c r="X21" i="1"/>
  <c r="N21" i="1"/>
  <c r="K21" i="1"/>
  <c r="H21" i="1"/>
  <c r="E21" i="1"/>
  <c r="X16" i="1"/>
  <c r="X17" i="1"/>
  <c r="X13" i="1"/>
  <c r="N13" i="1"/>
  <c r="K13" i="1"/>
  <c r="X15" i="1"/>
  <c r="X18" i="1"/>
  <c r="X12" i="1"/>
  <c r="N12" i="1"/>
  <c r="H12" i="1"/>
  <c r="E12" i="1"/>
  <c r="X14" i="1"/>
  <c r="X23" i="1"/>
  <c r="M25" i="1"/>
  <c r="L25" i="1"/>
  <c r="J25" i="1"/>
  <c r="I25" i="1"/>
  <c r="K23" i="1"/>
  <c r="H23" i="1"/>
  <c r="E23" i="1"/>
  <c r="G25" i="1"/>
  <c r="F25" i="1"/>
  <c r="D25" i="1"/>
  <c r="C25" i="1"/>
  <c r="H20" i="1"/>
  <c r="E20" i="1"/>
  <c r="X20" i="1"/>
  <c r="K11" i="1"/>
  <c r="E11" i="1"/>
  <c r="N11" i="1"/>
  <c r="H11" i="1"/>
  <c r="X11" i="1"/>
  <c r="K10" i="1"/>
  <c r="N10" i="1"/>
  <c r="H10" i="1"/>
  <c r="E10" i="1"/>
  <c r="X10" i="1"/>
  <c r="N9" i="1"/>
  <c r="H9" i="1"/>
  <c r="E9" i="1"/>
  <c r="X9" i="1"/>
  <c r="N8" i="1"/>
  <c r="K8" i="1"/>
  <c r="H8" i="1"/>
  <c r="E8" i="1"/>
  <c r="X8" i="1"/>
  <c r="X7" i="1"/>
  <c r="Q7" i="1"/>
  <c r="N7" i="1"/>
  <c r="K7" i="1"/>
  <c r="H7" i="1"/>
  <c r="E7" i="1"/>
  <c r="Q6" i="1"/>
  <c r="N6" i="1"/>
  <c r="K6" i="1"/>
  <c r="H6" i="1"/>
  <c r="E6" i="1"/>
  <c r="X6" i="1"/>
  <c r="X5" i="1"/>
  <c r="N5" i="1"/>
  <c r="K5" i="1"/>
  <c r="H5" i="1"/>
  <c r="E5" i="1"/>
  <c r="K25" i="1" l="1"/>
  <c r="X25" i="1"/>
  <c r="N25" i="1"/>
  <c r="H25" i="1"/>
  <c r="E25" i="1"/>
</calcChain>
</file>

<file path=xl/sharedStrings.xml><?xml version="1.0" encoding="utf-8"?>
<sst xmlns="http://schemas.openxmlformats.org/spreadsheetml/2006/main" count="271" uniqueCount="39">
  <si>
    <t>編號</t>
  </si>
  <si>
    <t>學程名稱</t>
  </si>
  <si>
    <t>會展活動管理(全英文)</t>
  </si>
  <si>
    <t>e化財富管理</t>
  </si>
  <si>
    <t>會議展覽管理</t>
  </si>
  <si>
    <t>總計</t>
  </si>
  <si>
    <t>修讀</t>
    <phoneticPr fontId="20" type="noConversion"/>
  </si>
  <si>
    <t>修畢</t>
    <phoneticPr fontId="20" type="noConversion"/>
  </si>
  <si>
    <t>取證</t>
    <phoneticPr fontId="20" type="noConversion"/>
  </si>
  <si>
    <t>-</t>
    <phoneticPr fontId="20" type="noConversion"/>
  </si>
  <si>
    <t>-</t>
    <phoneticPr fontId="20" type="noConversion"/>
  </si>
  <si>
    <t>學程
修讀</t>
    <phoneticPr fontId="20" type="noConversion"/>
  </si>
  <si>
    <t>修讀</t>
    <phoneticPr fontId="20" type="noConversion"/>
  </si>
  <si>
    <t>-</t>
    <phoneticPr fontId="20" type="noConversion"/>
  </si>
  <si>
    <t>幸福產業婚慶服務經營管理
(105新設)</t>
    <phoneticPr fontId="20" type="noConversion"/>
  </si>
  <si>
    <t>獎勵旅遊規劃與服務
(105新設)</t>
    <phoneticPr fontId="20" type="noConversion"/>
  </si>
  <si>
    <t>拉丁美洲商貿
(原名拉丁美洲經貿，104更名)</t>
    <phoneticPr fontId="20" type="noConversion"/>
  </si>
  <si>
    <t>日本商貿
(原名國際商貿實務，104更名)</t>
    <phoneticPr fontId="20" type="noConversion"/>
  </si>
  <si>
    <t>東南亞商貿</t>
    <phoneticPr fontId="20" type="noConversion"/>
  </si>
  <si>
    <t>雲端行動應用實務
(原名雲端行動服務暨RFID運用實務，104更名)</t>
    <phoneticPr fontId="20" type="noConversion"/>
  </si>
  <si>
    <t>翻轉農業 明日餐桌
(原名樂活農業電子商務，104更名)</t>
    <phoneticPr fontId="20" type="noConversion"/>
  </si>
  <si>
    <t>跨領域創意創新創業(106退場)</t>
    <phoneticPr fontId="20" type="noConversion"/>
  </si>
  <si>
    <t>國際多媒體行銷(105退場)</t>
    <phoneticPr fontId="20" type="noConversion"/>
  </si>
  <si>
    <t>文創科技管理((105退場)</t>
    <phoneticPr fontId="20" type="noConversion"/>
  </si>
  <si>
    <t>旅遊規劃與服務(106退場)</t>
    <phoneticPr fontId="20" type="noConversion"/>
  </si>
  <si>
    <t xml:space="preserve">  各學分學程修讀及取證人數        製表日期：106.09.19  </t>
    <phoneticPr fontId="20" type="noConversion"/>
  </si>
  <si>
    <t>網實通路整合
(102新設，原名全球運籌管理，105更名)</t>
    <phoneticPr fontId="20" type="noConversion"/>
  </si>
  <si>
    <t>跨境電子商務
(104新設)</t>
    <phoneticPr fontId="20" type="noConversion"/>
  </si>
  <si>
    <t>金融科技
(105新設)</t>
    <phoneticPr fontId="20" type="noConversion"/>
  </si>
  <si>
    <t>物聯網應用實務
(105新設)</t>
    <phoneticPr fontId="20" type="noConversion"/>
  </si>
  <si>
    <t>創業家能力
(106新設)</t>
    <phoneticPr fontId="20" type="noConversion"/>
  </si>
  <si>
    <t>兩岸商貿
(106退場，原名兩岸投資經營，104更名)</t>
    <phoneticPr fontId="20" type="noConversion"/>
  </si>
  <si>
    <t>104 級入學生
(104.8.1-106.9.19)
(大三生)</t>
    <phoneticPr fontId="20" type="noConversion"/>
  </si>
  <si>
    <t>103 級入學生
(103.8.1-106.9.19)
(大四生)</t>
    <phoneticPr fontId="20" type="noConversion"/>
  </si>
  <si>
    <t>105 級入學生
(105.8.1-106.9.19)
(大二生)</t>
    <phoneticPr fontId="20" type="noConversion"/>
  </si>
  <si>
    <t>99 級入學生
(99.8.1-103.7.31)</t>
    <phoneticPr fontId="20" type="noConversion"/>
  </si>
  <si>
    <t>100 級入學生
(100.8.1-104.7.31)</t>
    <phoneticPr fontId="20" type="noConversion"/>
  </si>
  <si>
    <t>101 級入學生
(101.8.1-105.7.31)</t>
    <phoneticPr fontId="20" type="noConversion"/>
  </si>
  <si>
    <t>102 級入學生
(102.8.1-106.7.31)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</si>
</sst>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 &quot;;[Red]&quot;(&quot;0&quot;)&quot;"/>
  </numFmts>
  <fonts count="23">
    <font>
      <sz val="12"/>
      <color rgb="FF000000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sz val="12"/>
      <color rgb="FFFA7D00"/>
      <name val="新細明體"/>
      <family val="1"/>
      <charset val="136"/>
    </font>
    <font>
      <b/>
      <sz val="18"/>
      <color rgb="FF000000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12"/>
      <name val="新細明體"/>
      <family val="1"/>
      <charset val="136"/>
    </font>
  </fonts>
  <fills count="38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DE9D9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ouble">
        <color rgb="FFFF0000"/>
      </left>
      <right style="thin">
        <color rgb="FFFF0000"/>
      </right>
      <top style="double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double">
        <color rgb="FFFF0000"/>
      </top>
      <bottom style="thin">
        <color rgb="FFFF0000"/>
      </bottom>
      <diagonal/>
    </border>
    <border>
      <left style="thin">
        <color rgb="FFFF0000"/>
      </left>
      <right style="double">
        <color rgb="FFFF0000"/>
      </right>
      <top style="double">
        <color rgb="FFFF0000"/>
      </top>
      <bottom style="thin">
        <color rgb="FFFF0000"/>
      </bottom>
      <diagonal/>
    </border>
    <border>
      <left style="double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double">
        <color rgb="FFFF0000"/>
      </right>
      <top/>
      <bottom style="thin">
        <color rgb="FFFF0000"/>
      </bottom>
      <diagonal/>
    </border>
    <border>
      <left style="double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uble">
        <color rgb="FFFF0000"/>
      </right>
      <top style="thin">
        <color rgb="FFFF0000"/>
      </top>
      <bottom style="thin">
        <color rgb="FFFF0000"/>
      </bottom>
      <diagonal/>
    </border>
    <border>
      <left style="double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uble">
        <color rgb="FFFF0000"/>
      </right>
      <top style="thin">
        <color rgb="FFFF0000"/>
      </top>
      <bottom/>
      <diagonal/>
    </border>
    <border>
      <left style="double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double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4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6" fillId="14" borderId="1" applyNumberFormat="0" applyAlignment="0" applyProtection="0">
      <alignment vertical="center"/>
    </xf>
    <xf numFmtId="0" fontId="17" fillId="7" borderId="2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" fillId="15" borderId="0" applyNumberFormat="0" applyFont="0" applyBorder="0" applyAlignment="0" applyProtection="0">
      <alignment vertical="center"/>
    </xf>
    <xf numFmtId="0" fontId="2" fillId="21" borderId="0" applyNumberFormat="0" applyFon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" fillId="16" borderId="0" applyNumberFormat="0" applyFont="0" applyBorder="0" applyAlignment="0" applyProtection="0">
      <alignment vertical="center"/>
    </xf>
    <xf numFmtId="0" fontId="2" fillId="22" borderId="0" applyNumberFormat="0" applyFon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" fillId="17" borderId="0" applyNumberFormat="0" applyFont="0" applyBorder="0" applyAlignment="0" applyProtection="0">
      <alignment vertical="center"/>
    </xf>
    <xf numFmtId="0" fontId="2" fillId="23" borderId="0" applyNumberFormat="0" applyFon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" fillId="18" borderId="0" applyNumberFormat="0" applyFont="0" applyBorder="0" applyAlignment="0" applyProtection="0">
      <alignment vertical="center"/>
    </xf>
    <xf numFmtId="0" fontId="2" fillId="24" borderId="0" applyNumberFormat="0" applyFon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" fillId="19" borderId="0" applyNumberFormat="0" applyFont="0" applyBorder="0" applyAlignment="0" applyProtection="0">
      <alignment vertical="center"/>
    </xf>
    <xf numFmtId="0" fontId="2" fillId="25" borderId="0" applyNumberFormat="0" applyFon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" fillId="20" borderId="0" applyNumberFormat="0" applyFont="0" applyBorder="0" applyAlignment="0" applyProtection="0">
      <alignment vertical="center"/>
    </xf>
    <xf numFmtId="0" fontId="2" fillId="26" borderId="0" applyNumberFormat="0" applyFon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0" fontId="0" fillId="34" borderId="12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176" fontId="0" fillId="33" borderId="21" xfId="0" applyNumberForma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9" fontId="0" fillId="33" borderId="23" xfId="1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9" fontId="0" fillId="0" borderId="23" xfId="1" applyFont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6" borderId="16" xfId="0" applyNumberForma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21" fillId="37" borderId="24" xfId="0" applyFont="1" applyFill="1" applyBorder="1" applyAlignment="1">
      <alignment horizontal="center" vertical="center"/>
    </xf>
    <xf numFmtId="9" fontId="21" fillId="37" borderId="23" xfId="1" applyFont="1" applyFill="1" applyBorder="1" applyAlignment="1">
      <alignment horizontal="center" vertical="center"/>
    </xf>
    <xf numFmtId="0" fontId="0" fillId="37" borderId="13" xfId="0" applyFill="1" applyBorder="1" applyAlignment="1">
      <alignment horizontal="left" vertical="center"/>
    </xf>
    <xf numFmtId="0" fontId="0" fillId="37" borderId="13" xfId="0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/>
    </xf>
    <xf numFmtId="0" fontId="22" fillId="0" borderId="24" xfId="0" applyFont="1" applyBorder="1" applyAlignment="1">
      <alignment horizontal="center" vertical="center"/>
    </xf>
  </cellXfs>
  <cellStyles count="43">
    <cellStyle name="20% - 輔色1" xfId="20" builtinId="30" customBuiltin="1"/>
    <cellStyle name="20% - 輔色2" xfId="24" builtinId="34" customBuiltin="1"/>
    <cellStyle name="20% - 輔色3" xfId="28" builtinId="38" customBuiltin="1"/>
    <cellStyle name="20% - 輔色4" xfId="32" builtinId="42" customBuiltin="1"/>
    <cellStyle name="20% - 輔色5" xfId="36" builtinId="46" customBuiltin="1"/>
    <cellStyle name="20% - 輔色6" xfId="40" builtinId="50" customBuiltin="1"/>
    <cellStyle name="40% - 輔色1" xfId="21" builtinId="31" customBuiltin="1"/>
    <cellStyle name="40% - 輔色2" xfId="25" builtinId="35" customBuiltin="1"/>
    <cellStyle name="40% - 輔色3" xfId="29" builtinId="39" customBuiltin="1"/>
    <cellStyle name="40% - 輔色4" xfId="33" builtinId="43" customBuiltin="1"/>
    <cellStyle name="40% - 輔色5" xfId="37" builtinId="47" customBuiltin="1"/>
    <cellStyle name="40% - 輔色6" xfId="41" builtinId="51" customBuiltin="1"/>
    <cellStyle name="60% - 輔色1" xfId="22" builtinId="32" customBuiltin="1"/>
    <cellStyle name="60% - 輔色2" xfId="26" builtinId="36" customBuiltin="1"/>
    <cellStyle name="60% - 輔色3" xfId="30" builtinId="40" customBuiltin="1"/>
    <cellStyle name="60% - 輔色4" xfId="34" builtinId="44" customBuiltin="1"/>
    <cellStyle name="60% - 輔色5" xfId="38" builtinId="48" customBuiltin="1"/>
    <cellStyle name="60% - 輔色6" xfId="42" builtinId="52" customBuiltin="1"/>
    <cellStyle name="一般" xfId="0" builtinId="0" customBuiltin="1"/>
    <cellStyle name="中等" xfId="9" builtinId="28" customBuiltin="1"/>
    <cellStyle name="合計" xfId="18" builtinId="25" customBuiltin="1"/>
    <cellStyle name="好" xfId="7" builtinId="26" customBuiltin="1"/>
    <cellStyle name="百分比" xfId="1" builtinId="5"/>
    <cellStyle name="計算方式" xfId="12" builtinId="22" customBuiltin="1"/>
    <cellStyle name="連結的儲存格" xfId="13" builtinId="24" customBuiltin="1"/>
    <cellStyle name="備註" xfId="16" builtinId="10" customBuiltin="1"/>
    <cellStyle name="說明文字" xfId="17" builtinId="53" customBuiltin="1"/>
    <cellStyle name="輔色1" xfId="19" builtinId="29" customBuiltin="1"/>
    <cellStyle name="輔色2" xfId="23" builtinId="33" customBuiltin="1"/>
    <cellStyle name="輔色3" xfId="27" builtinId="37" customBuiltin="1"/>
    <cellStyle name="輔色4" xfId="31" builtinId="41" customBuiltin="1"/>
    <cellStyle name="輔色5" xfId="35" builtinId="45" customBuiltin="1"/>
    <cellStyle name="輔色6" xfId="39" builtinId="49" customBuiltin="1"/>
    <cellStyle name="標題" xfId="2" builtinId="15" customBuiltin="1"/>
    <cellStyle name="標題 1" xfId="3" builtinId="16" customBuiltin="1"/>
    <cellStyle name="標題 2" xfId="4" builtinId="17" customBuiltin="1"/>
    <cellStyle name="標題 3" xfId="5" builtinId="18" customBuiltin="1"/>
    <cellStyle name="標題 4" xfId="6" builtinId="19" customBuiltin="1"/>
    <cellStyle name="輸入" xfId="10" builtinId="20" customBuiltin="1"/>
    <cellStyle name="輸出" xfId="11" builtinId="21" customBuiltin="1"/>
    <cellStyle name="檢查儲存格" xfId="14" builtinId="23" customBuiltin="1"/>
    <cellStyle name="壞" xfId="8" builtinId="27" customBuiltin="1"/>
    <cellStyle name="警告文字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tabSelected="1" zoomScaleNormal="100" workbookViewId="0">
      <selection activeCell="X25" sqref="X25"/>
    </sheetView>
  </sheetViews>
  <sheetFormatPr defaultRowHeight="30" customHeight="1"/>
  <cols>
    <col min="1" max="1" width="5.5" bestFit="1" customWidth="1"/>
    <col min="2" max="2" width="46.5" style="5" customWidth="1"/>
    <col min="3" max="3" width="5.125" style="6" customWidth="1"/>
    <col min="4" max="4" width="5.625" style="10" customWidth="1"/>
    <col min="5" max="5" width="6.375" style="7" customWidth="1"/>
    <col min="6" max="6" width="5.25" style="6" customWidth="1"/>
    <col min="7" max="7" width="5.75" style="6" customWidth="1"/>
    <col min="8" max="8" width="6.25" style="6" customWidth="1"/>
    <col min="9" max="9" width="6.125" style="6" customWidth="1"/>
    <col min="10" max="10" width="6.25" style="6" customWidth="1"/>
    <col min="11" max="11" width="7.5" style="6" customWidth="1"/>
    <col min="12" max="12" width="5" style="6" customWidth="1"/>
    <col min="13" max="13" width="6.25" style="6" customWidth="1"/>
    <col min="14" max="14" width="6.75" style="6" customWidth="1"/>
    <col min="15" max="15" width="6" style="6" customWidth="1"/>
    <col min="16" max="16" width="5" style="6" customWidth="1"/>
    <col min="17" max="17" width="5.25" style="6" customWidth="1"/>
    <col min="18" max="18" width="5.125" style="6" customWidth="1"/>
    <col min="19" max="19" width="5" style="6" customWidth="1"/>
    <col min="20" max="20" width="11.375" style="6" customWidth="1"/>
    <col min="21" max="21" width="5.625" style="6" customWidth="1"/>
    <col min="22" max="22" width="5.75" style="6" customWidth="1"/>
    <col min="23" max="23" width="5.375" style="6" customWidth="1"/>
    <col min="24" max="24" width="7.75" style="6" customWidth="1"/>
    <col min="25" max="25" width="9" customWidth="1"/>
  </cols>
  <sheetData>
    <row r="1" spans="1:27" ht="30" customHeight="1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7" ht="3.75" customHeight="1" thickBot="1">
      <c r="A2" s="36"/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6"/>
    </row>
    <row r="3" spans="1:27" ht="74.25" customHeight="1" thickTop="1">
      <c r="A3" s="39" t="s">
        <v>0</v>
      </c>
      <c r="B3" s="44" t="s">
        <v>1</v>
      </c>
      <c r="C3" s="41" t="s">
        <v>35</v>
      </c>
      <c r="D3" s="42"/>
      <c r="E3" s="43"/>
      <c r="F3" s="41" t="s">
        <v>36</v>
      </c>
      <c r="G3" s="42"/>
      <c r="H3" s="43"/>
      <c r="I3" s="41" t="s">
        <v>37</v>
      </c>
      <c r="J3" s="42"/>
      <c r="K3" s="43"/>
      <c r="L3" s="41" t="s">
        <v>38</v>
      </c>
      <c r="M3" s="42"/>
      <c r="N3" s="43"/>
      <c r="O3" s="41" t="s">
        <v>33</v>
      </c>
      <c r="P3" s="42"/>
      <c r="Q3" s="43"/>
      <c r="R3" s="41" t="s">
        <v>32</v>
      </c>
      <c r="S3" s="42"/>
      <c r="T3" s="43"/>
      <c r="U3" s="41" t="s">
        <v>34</v>
      </c>
      <c r="V3" s="42"/>
      <c r="W3" s="43"/>
      <c r="X3" s="37" t="s">
        <v>11</v>
      </c>
    </row>
    <row r="4" spans="1:27" ht="55.5" customHeight="1">
      <c r="A4" s="39"/>
      <c r="B4" s="44"/>
      <c r="C4" s="14" t="s">
        <v>6</v>
      </c>
      <c r="D4" s="8" t="s">
        <v>7</v>
      </c>
      <c r="E4" s="15" t="s">
        <v>8</v>
      </c>
      <c r="F4" s="14" t="s">
        <v>6</v>
      </c>
      <c r="G4" s="8" t="s">
        <v>7</v>
      </c>
      <c r="H4" s="15" t="s">
        <v>8</v>
      </c>
      <c r="I4" s="14" t="s">
        <v>6</v>
      </c>
      <c r="J4" s="8" t="s">
        <v>7</v>
      </c>
      <c r="K4" s="15" t="s">
        <v>8</v>
      </c>
      <c r="L4" s="14" t="s">
        <v>6</v>
      </c>
      <c r="M4" s="8" t="s">
        <v>7</v>
      </c>
      <c r="N4" s="15" t="s">
        <v>8</v>
      </c>
      <c r="O4" s="14" t="s">
        <v>12</v>
      </c>
      <c r="P4" s="8" t="s">
        <v>7</v>
      </c>
      <c r="Q4" s="15" t="s">
        <v>8</v>
      </c>
      <c r="R4" s="14" t="s">
        <v>6</v>
      </c>
      <c r="S4" s="8" t="s">
        <v>7</v>
      </c>
      <c r="T4" s="15" t="s">
        <v>8</v>
      </c>
      <c r="U4" s="14" t="s">
        <v>6</v>
      </c>
      <c r="V4" s="8" t="s">
        <v>7</v>
      </c>
      <c r="W4" s="15" t="s">
        <v>8</v>
      </c>
      <c r="X4" s="38"/>
    </row>
    <row r="5" spans="1:27" ht="30" customHeight="1">
      <c r="A5" s="1">
        <v>1</v>
      </c>
      <c r="B5" s="11" t="s">
        <v>2</v>
      </c>
      <c r="C5" s="16">
        <v>23</v>
      </c>
      <c r="D5" s="9">
        <v>20</v>
      </c>
      <c r="E5" s="17">
        <f>D5/C5</f>
        <v>0.86956521739130432</v>
      </c>
      <c r="F5" s="20">
        <v>65</v>
      </c>
      <c r="G5" s="2">
        <v>49</v>
      </c>
      <c r="H5" s="21">
        <f>G5/F5</f>
        <v>0.75384615384615383</v>
      </c>
      <c r="I5" s="20">
        <v>42</v>
      </c>
      <c r="J5" s="2">
        <v>24</v>
      </c>
      <c r="K5" s="21">
        <f>J5/I5</f>
        <v>0.5714285714285714</v>
      </c>
      <c r="L5" s="20">
        <v>44</v>
      </c>
      <c r="M5" s="2">
        <v>35</v>
      </c>
      <c r="N5" s="21">
        <f>M5/L5</f>
        <v>0.79545454545454541</v>
      </c>
      <c r="O5" s="20">
        <v>42</v>
      </c>
      <c r="P5" s="2">
        <v>1</v>
      </c>
      <c r="Q5" s="21" t="s">
        <v>9</v>
      </c>
      <c r="R5" s="45">
        <v>93</v>
      </c>
      <c r="S5" s="2" t="s">
        <v>10</v>
      </c>
      <c r="T5" s="21" t="s">
        <v>9</v>
      </c>
      <c r="U5" s="20">
        <v>37</v>
      </c>
      <c r="V5" s="2" t="s">
        <v>10</v>
      </c>
      <c r="W5" s="21" t="s">
        <v>9</v>
      </c>
      <c r="X5" s="23">
        <f t="shared" ref="X5:X12" si="0">C5+F5+I5+L5+O5+R5+U5</f>
        <v>346</v>
      </c>
    </row>
    <row r="6" spans="1:27" ht="30" customHeight="1">
      <c r="A6" s="1">
        <v>2</v>
      </c>
      <c r="B6" s="33" t="s">
        <v>3</v>
      </c>
      <c r="C6" s="16">
        <v>7</v>
      </c>
      <c r="D6" s="9">
        <v>3</v>
      </c>
      <c r="E6" s="17">
        <f>D6/C6</f>
        <v>0.42857142857142855</v>
      </c>
      <c r="F6" s="20">
        <v>53</v>
      </c>
      <c r="G6" s="2">
        <v>24</v>
      </c>
      <c r="H6" s="21">
        <f>G6/F6</f>
        <v>0.45283018867924529</v>
      </c>
      <c r="I6" s="20">
        <v>29</v>
      </c>
      <c r="J6" s="2">
        <v>21</v>
      </c>
      <c r="K6" s="32">
        <f>J6/I6</f>
        <v>0.72413793103448276</v>
      </c>
      <c r="L6" s="20">
        <v>39</v>
      </c>
      <c r="M6" s="2">
        <v>25</v>
      </c>
      <c r="N6" s="32">
        <f>M6/L6</f>
        <v>0.64102564102564108</v>
      </c>
      <c r="O6" s="20">
        <v>44</v>
      </c>
      <c r="P6" s="2">
        <v>5</v>
      </c>
      <c r="Q6" s="21">
        <f>P6/O6</f>
        <v>0.11363636363636363</v>
      </c>
      <c r="R6" s="45">
        <v>39</v>
      </c>
      <c r="S6" s="2" t="s">
        <v>10</v>
      </c>
      <c r="T6" s="19" t="s">
        <v>10</v>
      </c>
      <c r="U6" s="20">
        <v>4</v>
      </c>
      <c r="V6" s="2" t="s">
        <v>10</v>
      </c>
      <c r="W6" s="19" t="s">
        <v>10</v>
      </c>
      <c r="X6" s="23">
        <f t="shared" si="0"/>
        <v>215</v>
      </c>
    </row>
    <row r="7" spans="1:27" ht="30" customHeight="1">
      <c r="A7" s="1">
        <v>3</v>
      </c>
      <c r="B7" s="11" t="s">
        <v>4</v>
      </c>
      <c r="C7" s="16">
        <v>46</v>
      </c>
      <c r="D7" s="9">
        <v>33</v>
      </c>
      <c r="E7" s="17">
        <f>D7/C7</f>
        <v>0.71739130434782605</v>
      </c>
      <c r="F7" s="20">
        <v>54</v>
      </c>
      <c r="G7" s="2">
        <v>28</v>
      </c>
      <c r="H7" s="21">
        <f>G7/F7</f>
        <v>0.51851851851851849</v>
      </c>
      <c r="I7" s="20">
        <v>77</v>
      </c>
      <c r="J7" s="2">
        <v>41</v>
      </c>
      <c r="K7" s="21">
        <f>J7/I7</f>
        <v>0.53246753246753242</v>
      </c>
      <c r="L7" s="20">
        <v>27</v>
      </c>
      <c r="M7" s="2">
        <v>21</v>
      </c>
      <c r="N7" s="21">
        <f>M7/L7</f>
        <v>0.77777777777777779</v>
      </c>
      <c r="O7" s="20">
        <v>40</v>
      </c>
      <c r="P7" s="2">
        <v>8</v>
      </c>
      <c r="Q7" s="21">
        <f>P7/O7</f>
        <v>0.2</v>
      </c>
      <c r="R7" s="45">
        <v>36</v>
      </c>
      <c r="S7" s="2" t="s">
        <v>10</v>
      </c>
      <c r="T7" s="19" t="s">
        <v>10</v>
      </c>
      <c r="U7" s="20">
        <v>16</v>
      </c>
      <c r="V7" s="2" t="s">
        <v>10</v>
      </c>
      <c r="W7" s="19" t="s">
        <v>10</v>
      </c>
      <c r="X7" s="23">
        <f t="shared" si="0"/>
        <v>296</v>
      </c>
    </row>
    <row r="8" spans="1:27" ht="38.25" customHeight="1">
      <c r="A8" s="1">
        <v>4</v>
      </c>
      <c r="B8" s="12" t="s">
        <v>16</v>
      </c>
      <c r="C8" s="16">
        <v>29</v>
      </c>
      <c r="D8" s="9">
        <v>15</v>
      </c>
      <c r="E8" s="17">
        <f>D8/C8</f>
        <v>0.51724137931034486</v>
      </c>
      <c r="F8" s="20">
        <v>27</v>
      </c>
      <c r="G8" s="2">
        <v>14</v>
      </c>
      <c r="H8" s="21">
        <f>G8/F8</f>
        <v>0.51851851851851849</v>
      </c>
      <c r="I8" s="20">
        <v>44</v>
      </c>
      <c r="J8" s="2">
        <v>21</v>
      </c>
      <c r="K8" s="21">
        <f>J8/I8</f>
        <v>0.47727272727272729</v>
      </c>
      <c r="L8" s="20">
        <v>59</v>
      </c>
      <c r="M8" s="2">
        <v>43</v>
      </c>
      <c r="N8" s="21">
        <f>M8/L8</f>
        <v>0.72881355932203384</v>
      </c>
      <c r="O8" s="20">
        <v>8</v>
      </c>
      <c r="P8" s="1" t="s">
        <v>10</v>
      </c>
      <c r="Q8" s="19" t="s">
        <v>10</v>
      </c>
      <c r="R8" s="45">
        <v>11</v>
      </c>
      <c r="S8" s="1" t="s">
        <v>10</v>
      </c>
      <c r="T8" s="19" t="s">
        <v>10</v>
      </c>
      <c r="U8" s="20">
        <v>9</v>
      </c>
      <c r="V8" s="1" t="s">
        <v>10</v>
      </c>
      <c r="W8" s="19" t="s">
        <v>10</v>
      </c>
      <c r="X8" s="23">
        <f t="shared" si="0"/>
        <v>187</v>
      </c>
    </row>
    <row r="9" spans="1:27" ht="30" customHeight="1">
      <c r="A9" s="1">
        <v>5</v>
      </c>
      <c r="B9" s="34" t="s">
        <v>18</v>
      </c>
      <c r="C9" s="16">
        <v>8</v>
      </c>
      <c r="D9" s="9">
        <v>6</v>
      </c>
      <c r="E9" s="17">
        <f t="shared" ref="E9:E23" si="1">D9/C9</f>
        <v>0.75</v>
      </c>
      <c r="F9" s="20">
        <v>3</v>
      </c>
      <c r="G9" s="2">
        <v>2</v>
      </c>
      <c r="H9" s="21">
        <f t="shared" ref="H9:H11" si="2">G9/F9</f>
        <v>0.66666666666666663</v>
      </c>
      <c r="I9" s="20">
        <v>2</v>
      </c>
      <c r="J9" s="2" t="s">
        <v>10</v>
      </c>
      <c r="K9" s="21" t="s">
        <v>10</v>
      </c>
      <c r="L9" s="20">
        <v>1</v>
      </c>
      <c r="M9" s="2">
        <v>1</v>
      </c>
      <c r="N9" s="21">
        <f t="shared" ref="N9:N11" si="3">M9/L9</f>
        <v>1</v>
      </c>
      <c r="O9" s="20">
        <v>5</v>
      </c>
      <c r="P9" s="1" t="s">
        <v>10</v>
      </c>
      <c r="Q9" s="19" t="s">
        <v>10</v>
      </c>
      <c r="R9" s="45">
        <v>49</v>
      </c>
      <c r="S9" s="1" t="s">
        <v>10</v>
      </c>
      <c r="T9" s="19" t="s">
        <v>10</v>
      </c>
      <c r="U9" s="31">
        <v>4</v>
      </c>
      <c r="V9" s="1" t="s">
        <v>10</v>
      </c>
      <c r="W9" s="19" t="s">
        <v>10</v>
      </c>
      <c r="X9" s="23">
        <f t="shared" si="0"/>
        <v>72</v>
      </c>
    </row>
    <row r="10" spans="1:27" ht="38.25" customHeight="1">
      <c r="A10" s="1">
        <v>6</v>
      </c>
      <c r="B10" s="12" t="s">
        <v>17</v>
      </c>
      <c r="C10" s="16">
        <v>57</v>
      </c>
      <c r="D10" s="9">
        <v>51</v>
      </c>
      <c r="E10" s="17">
        <f t="shared" si="1"/>
        <v>0.89473684210526316</v>
      </c>
      <c r="F10" s="20">
        <v>75</v>
      </c>
      <c r="G10" s="2">
        <v>52</v>
      </c>
      <c r="H10" s="21">
        <f t="shared" si="2"/>
        <v>0.69333333333333336</v>
      </c>
      <c r="I10" s="20">
        <v>77</v>
      </c>
      <c r="J10" s="2">
        <v>61</v>
      </c>
      <c r="K10" s="21">
        <f>J10/I10</f>
        <v>0.79220779220779225</v>
      </c>
      <c r="L10" s="20">
        <v>75</v>
      </c>
      <c r="M10" s="2">
        <v>67</v>
      </c>
      <c r="N10" s="21">
        <f t="shared" si="3"/>
        <v>0.89333333333333331</v>
      </c>
      <c r="O10" s="20">
        <v>79</v>
      </c>
      <c r="P10" s="1">
        <v>5</v>
      </c>
      <c r="Q10" s="19" t="s">
        <v>10</v>
      </c>
      <c r="R10" s="45">
        <v>46</v>
      </c>
      <c r="S10" s="1" t="s">
        <v>10</v>
      </c>
      <c r="T10" s="19" t="s">
        <v>10</v>
      </c>
      <c r="U10" s="20">
        <v>12</v>
      </c>
      <c r="V10" s="1" t="s">
        <v>10</v>
      </c>
      <c r="W10" s="19" t="s">
        <v>10</v>
      </c>
      <c r="X10" s="23">
        <f t="shared" si="0"/>
        <v>421</v>
      </c>
    </row>
    <row r="11" spans="1:27" ht="46.5" customHeight="1">
      <c r="A11" s="1">
        <v>7</v>
      </c>
      <c r="B11" s="13" t="s">
        <v>19</v>
      </c>
      <c r="C11" s="16">
        <v>14</v>
      </c>
      <c r="D11" s="9">
        <v>14</v>
      </c>
      <c r="E11" s="17">
        <f t="shared" si="1"/>
        <v>1</v>
      </c>
      <c r="F11" s="20">
        <v>5</v>
      </c>
      <c r="G11" s="2">
        <v>5</v>
      </c>
      <c r="H11" s="21">
        <f t="shared" si="2"/>
        <v>1</v>
      </c>
      <c r="I11" s="20">
        <v>2</v>
      </c>
      <c r="J11" s="2">
        <v>1</v>
      </c>
      <c r="K11" s="21">
        <f>J11/I11</f>
        <v>0.5</v>
      </c>
      <c r="L11" s="20">
        <v>102</v>
      </c>
      <c r="M11" s="2">
        <v>93</v>
      </c>
      <c r="N11" s="21">
        <f t="shared" si="3"/>
        <v>0.91176470588235292</v>
      </c>
      <c r="O11" s="20">
        <v>119</v>
      </c>
      <c r="P11" s="1">
        <v>29</v>
      </c>
      <c r="Q11" s="19" t="s">
        <v>10</v>
      </c>
      <c r="R11" s="45">
        <v>72</v>
      </c>
      <c r="S11" s="1" t="s">
        <v>10</v>
      </c>
      <c r="T11" s="19" t="s">
        <v>10</v>
      </c>
      <c r="U11" s="20">
        <v>75</v>
      </c>
      <c r="V11" s="1" t="s">
        <v>10</v>
      </c>
      <c r="W11" s="19" t="s">
        <v>10</v>
      </c>
      <c r="X11" s="23">
        <f t="shared" si="0"/>
        <v>389</v>
      </c>
    </row>
    <row r="12" spans="1:27" ht="44.25" customHeight="1">
      <c r="A12" s="1">
        <v>8</v>
      </c>
      <c r="B12" s="12" t="s">
        <v>20</v>
      </c>
      <c r="C12" s="16">
        <v>14</v>
      </c>
      <c r="D12" s="9">
        <v>14</v>
      </c>
      <c r="E12" s="17">
        <f t="shared" ref="E12" si="4">D12/C12</f>
        <v>1</v>
      </c>
      <c r="F12" s="20">
        <v>7</v>
      </c>
      <c r="G12" s="2">
        <v>4</v>
      </c>
      <c r="H12" s="21">
        <f t="shared" ref="H12" si="5">G12/F12</f>
        <v>0.5714285714285714</v>
      </c>
      <c r="I12" s="20">
        <v>14</v>
      </c>
      <c r="J12" s="2" t="s">
        <v>10</v>
      </c>
      <c r="K12" s="21" t="s">
        <v>10</v>
      </c>
      <c r="L12" s="20">
        <v>28</v>
      </c>
      <c r="M12" s="2">
        <v>17</v>
      </c>
      <c r="N12" s="21">
        <f t="shared" ref="N12" si="6">M12/L12</f>
        <v>0.6071428571428571</v>
      </c>
      <c r="O12" s="20">
        <v>38</v>
      </c>
      <c r="P12" s="1" t="s">
        <v>10</v>
      </c>
      <c r="Q12" s="19" t="s">
        <v>10</v>
      </c>
      <c r="R12" s="45">
        <v>31</v>
      </c>
      <c r="S12" s="1" t="s">
        <v>10</v>
      </c>
      <c r="T12" s="19" t="s">
        <v>10</v>
      </c>
      <c r="U12" s="20">
        <v>35</v>
      </c>
      <c r="V12" s="1" t="s">
        <v>10</v>
      </c>
      <c r="W12" s="19" t="s">
        <v>10</v>
      </c>
      <c r="X12" s="23">
        <f t="shared" si="0"/>
        <v>167</v>
      </c>
    </row>
    <row r="13" spans="1:27" ht="36.75" customHeight="1">
      <c r="A13" s="1">
        <v>9</v>
      </c>
      <c r="B13" s="12" t="s">
        <v>26</v>
      </c>
      <c r="C13" s="16" t="s">
        <v>10</v>
      </c>
      <c r="D13" s="1" t="s">
        <v>10</v>
      </c>
      <c r="E13" s="19" t="s">
        <v>10</v>
      </c>
      <c r="F13" s="20">
        <v>2</v>
      </c>
      <c r="G13" s="2" t="s">
        <v>10</v>
      </c>
      <c r="H13" s="19" t="s">
        <v>10</v>
      </c>
      <c r="I13" s="20">
        <v>17</v>
      </c>
      <c r="J13" s="2">
        <v>15</v>
      </c>
      <c r="K13" s="21">
        <f>J13/I13</f>
        <v>0.88235294117647056</v>
      </c>
      <c r="L13" s="20">
        <v>98</v>
      </c>
      <c r="M13" s="2">
        <v>82</v>
      </c>
      <c r="N13" s="21">
        <f>M13/L13</f>
        <v>0.83673469387755106</v>
      </c>
      <c r="O13" s="20">
        <v>41</v>
      </c>
      <c r="P13" s="2">
        <v>1</v>
      </c>
      <c r="Q13" s="19" t="s">
        <v>10</v>
      </c>
      <c r="R13" s="45">
        <v>30</v>
      </c>
      <c r="S13" s="2" t="s">
        <v>10</v>
      </c>
      <c r="T13" s="19" t="s">
        <v>10</v>
      </c>
      <c r="U13" s="20">
        <v>19</v>
      </c>
      <c r="V13" s="2" t="s">
        <v>10</v>
      </c>
      <c r="W13" s="19" t="s">
        <v>10</v>
      </c>
      <c r="X13" s="23">
        <f>F13+I13+L13+O13+R13+U13</f>
        <v>207</v>
      </c>
      <c r="Y13" s="3"/>
      <c r="Z13" s="4"/>
      <c r="AA13" s="4"/>
    </row>
    <row r="14" spans="1:27" ht="38.25" customHeight="1">
      <c r="A14" s="1">
        <v>10</v>
      </c>
      <c r="B14" s="12" t="s">
        <v>27</v>
      </c>
      <c r="C14" s="16" t="s">
        <v>10</v>
      </c>
      <c r="D14" s="1" t="s">
        <v>10</v>
      </c>
      <c r="E14" s="19" t="s">
        <v>10</v>
      </c>
      <c r="F14" s="16" t="s">
        <v>10</v>
      </c>
      <c r="G14" s="1" t="s">
        <v>10</v>
      </c>
      <c r="H14" s="19" t="s">
        <v>10</v>
      </c>
      <c r="I14" s="20">
        <v>1</v>
      </c>
      <c r="J14" s="2" t="s">
        <v>10</v>
      </c>
      <c r="K14" s="21" t="s">
        <v>10</v>
      </c>
      <c r="L14" s="20">
        <v>2</v>
      </c>
      <c r="M14" s="2" t="s">
        <v>10</v>
      </c>
      <c r="N14" s="21" t="s">
        <v>10</v>
      </c>
      <c r="O14" s="20">
        <v>11</v>
      </c>
      <c r="P14" s="1" t="s">
        <v>10</v>
      </c>
      <c r="Q14" s="19" t="s">
        <v>10</v>
      </c>
      <c r="R14" s="45">
        <v>53</v>
      </c>
      <c r="S14" s="1" t="s">
        <v>10</v>
      </c>
      <c r="T14" s="19" t="s">
        <v>10</v>
      </c>
      <c r="U14" s="20">
        <v>54</v>
      </c>
      <c r="V14" s="1" t="s">
        <v>10</v>
      </c>
      <c r="W14" s="19" t="s">
        <v>10</v>
      </c>
      <c r="X14" s="23">
        <f>I14+L14+O14+R14+U14</f>
        <v>121</v>
      </c>
    </row>
    <row r="15" spans="1:27" ht="38.25" customHeight="1">
      <c r="A15" s="1">
        <v>11</v>
      </c>
      <c r="B15" s="12" t="s">
        <v>14</v>
      </c>
      <c r="C15" s="16" t="s">
        <v>10</v>
      </c>
      <c r="D15" s="9" t="s">
        <v>10</v>
      </c>
      <c r="E15" s="18" t="s">
        <v>10</v>
      </c>
      <c r="F15" s="22" t="s">
        <v>10</v>
      </c>
      <c r="G15" s="9" t="s">
        <v>10</v>
      </c>
      <c r="H15" s="18" t="s">
        <v>10</v>
      </c>
      <c r="I15" s="22" t="s">
        <v>10</v>
      </c>
      <c r="J15" s="9" t="s">
        <v>10</v>
      </c>
      <c r="K15" s="18" t="s">
        <v>10</v>
      </c>
      <c r="L15" s="22" t="s">
        <v>10</v>
      </c>
      <c r="M15" s="9" t="s">
        <v>10</v>
      </c>
      <c r="N15" s="18" t="s">
        <v>10</v>
      </c>
      <c r="O15" s="20">
        <v>5</v>
      </c>
      <c r="P15" s="2" t="s">
        <v>10</v>
      </c>
      <c r="Q15" s="19" t="s">
        <v>10</v>
      </c>
      <c r="R15" s="45">
        <v>19</v>
      </c>
      <c r="S15" s="2" t="s">
        <v>10</v>
      </c>
      <c r="T15" s="19" t="s">
        <v>10</v>
      </c>
      <c r="U15" s="20">
        <v>19</v>
      </c>
      <c r="V15" s="2" t="s">
        <v>13</v>
      </c>
      <c r="W15" s="19" t="s">
        <v>13</v>
      </c>
      <c r="X15" s="23">
        <f>O15+R15+U15</f>
        <v>43</v>
      </c>
    </row>
    <row r="16" spans="1:27" ht="39.75" customHeight="1">
      <c r="A16" s="1">
        <v>12</v>
      </c>
      <c r="B16" s="12" t="s">
        <v>28</v>
      </c>
      <c r="C16" s="16" t="s">
        <v>10</v>
      </c>
      <c r="D16" s="9" t="s">
        <v>10</v>
      </c>
      <c r="E16" s="18" t="s">
        <v>10</v>
      </c>
      <c r="F16" s="22" t="s">
        <v>10</v>
      </c>
      <c r="G16" s="9" t="s">
        <v>10</v>
      </c>
      <c r="H16" s="18" t="s">
        <v>10</v>
      </c>
      <c r="I16" s="22" t="s">
        <v>10</v>
      </c>
      <c r="J16" s="9" t="s">
        <v>10</v>
      </c>
      <c r="K16" s="18" t="s">
        <v>10</v>
      </c>
      <c r="L16" s="22" t="s">
        <v>10</v>
      </c>
      <c r="M16" s="9" t="s">
        <v>10</v>
      </c>
      <c r="N16" s="18" t="s">
        <v>10</v>
      </c>
      <c r="O16" s="20">
        <v>5</v>
      </c>
      <c r="P16" s="2" t="s">
        <v>10</v>
      </c>
      <c r="Q16" s="19" t="s">
        <v>10</v>
      </c>
      <c r="R16" s="45">
        <v>14</v>
      </c>
      <c r="S16" s="2" t="s">
        <v>10</v>
      </c>
      <c r="T16" s="19" t="s">
        <v>10</v>
      </c>
      <c r="U16" s="20">
        <v>30</v>
      </c>
      <c r="V16" s="2" t="s">
        <v>10</v>
      </c>
      <c r="W16" s="19" t="s">
        <v>10</v>
      </c>
      <c r="X16" s="23">
        <f>O16+R16+U16</f>
        <v>49</v>
      </c>
    </row>
    <row r="17" spans="1:24" ht="41.25" customHeight="1">
      <c r="A17" s="1">
        <v>13</v>
      </c>
      <c r="B17" s="34" t="s">
        <v>15</v>
      </c>
      <c r="C17" s="16" t="s">
        <v>10</v>
      </c>
      <c r="D17" s="1" t="s">
        <v>10</v>
      </c>
      <c r="E17" s="19" t="s">
        <v>10</v>
      </c>
      <c r="F17" s="16" t="s">
        <v>10</v>
      </c>
      <c r="G17" s="1" t="s">
        <v>10</v>
      </c>
      <c r="H17" s="19" t="s">
        <v>10</v>
      </c>
      <c r="I17" s="16" t="s">
        <v>10</v>
      </c>
      <c r="J17" s="1" t="s">
        <v>10</v>
      </c>
      <c r="K17" s="19" t="s">
        <v>10</v>
      </c>
      <c r="L17" s="16" t="s">
        <v>10</v>
      </c>
      <c r="M17" s="1" t="s">
        <v>10</v>
      </c>
      <c r="N17" s="19" t="s">
        <v>10</v>
      </c>
      <c r="O17" s="16" t="s">
        <v>10</v>
      </c>
      <c r="P17" s="1" t="s">
        <v>10</v>
      </c>
      <c r="Q17" s="19" t="s">
        <v>10</v>
      </c>
      <c r="R17" s="31">
        <v>6</v>
      </c>
      <c r="S17" s="2" t="s">
        <v>10</v>
      </c>
      <c r="T17" s="19" t="s">
        <v>10</v>
      </c>
      <c r="U17" s="31">
        <v>6</v>
      </c>
      <c r="V17" s="2" t="s">
        <v>10</v>
      </c>
      <c r="W17" s="19" t="s">
        <v>10</v>
      </c>
      <c r="X17" s="23">
        <f>R17+U17</f>
        <v>12</v>
      </c>
    </row>
    <row r="18" spans="1:24" ht="36" customHeight="1">
      <c r="A18" s="1">
        <v>14</v>
      </c>
      <c r="B18" s="34" t="s">
        <v>29</v>
      </c>
      <c r="C18" s="16" t="s">
        <v>10</v>
      </c>
      <c r="D18" s="1" t="s">
        <v>10</v>
      </c>
      <c r="E18" s="19" t="s">
        <v>10</v>
      </c>
      <c r="F18" s="16" t="s">
        <v>10</v>
      </c>
      <c r="G18" s="1" t="s">
        <v>10</v>
      </c>
      <c r="H18" s="19" t="s">
        <v>10</v>
      </c>
      <c r="I18" s="16" t="s">
        <v>10</v>
      </c>
      <c r="J18" s="1" t="s">
        <v>10</v>
      </c>
      <c r="K18" s="19" t="s">
        <v>10</v>
      </c>
      <c r="L18" s="16" t="s">
        <v>10</v>
      </c>
      <c r="M18" s="1" t="s">
        <v>10</v>
      </c>
      <c r="N18" s="19" t="s">
        <v>10</v>
      </c>
      <c r="O18" s="20">
        <v>3</v>
      </c>
      <c r="P18" s="1" t="s">
        <v>10</v>
      </c>
      <c r="Q18" s="19" t="s">
        <v>10</v>
      </c>
      <c r="R18" s="31">
        <v>1</v>
      </c>
      <c r="S18" s="1" t="s">
        <v>10</v>
      </c>
      <c r="T18" s="19" t="s">
        <v>10</v>
      </c>
      <c r="U18" s="31">
        <v>4</v>
      </c>
      <c r="V18" s="1" t="s">
        <v>10</v>
      </c>
      <c r="W18" s="19" t="s">
        <v>10</v>
      </c>
      <c r="X18" s="23">
        <f>O18+R18+U18</f>
        <v>8</v>
      </c>
    </row>
    <row r="19" spans="1:24" ht="36" customHeight="1">
      <c r="A19" s="1">
        <v>15</v>
      </c>
      <c r="B19" s="12" t="s">
        <v>30</v>
      </c>
      <c r="C19" s="16" t="s">
        <v>10</v>
      </c>
      <c r="D19" s="1" t="s">
        <v>10</v>
      </c>
      <c r="E19" s="19" t="s">
        <v>10</v>
      </c>
      <c r="F19" s="16" t="s">
        <v>10</v>
      </c>
      <c r="G19" s="1" t="s">
        <v>10</v>
      </c>
      <c r="H19" s="19" t="s">
        <v>10</v>
      </c>
      <c r="I19" s="16" t="s">
        <v>10</v>
      </c>
      <c r="J19" s="1" t="s">
        <v>10</v>
      </c>
      <c r="K19" s="19" t="s">
        <v>10</v>
      </c>
      <c r="L19" s="16" t="s">
        <v>10</v>
      </c>
      <c r="M19" s="1" t="s">
        <v>10</v>
      </c>
      <c r="N19" s="19" t="s">
        <v>10</v>
      </c>
      <c r="O19" s="25">
        <v>18</v>
      </c>
      <c r="P19" s="1" t="s">
        <v>10</v>
      </c>
      <c r="Q19" s="19" t="s">
        <v>10</v>
      </c>
      <c r="R19" s="16">
        <v>4</v>
      </c>
      <c r="S19" s="1" t="s">
        <v>10</v>
      </c>
      <c r="T19" s="19" t="s">
        <v>10</v>
      </c>
      <c r="U19" s="16">
        <v>6</v>
      </c>
      <c r="V19" s="1" t="s">
        <v>10</v>
      </c>
      <c r="W19" s="19" t="s">
        <v>10</v>
      </c>
      <c r="X19" s="16" t="s">
        <v>10</v>
      </c>
    </row>
    <row r="20" spans="1:24" ht="30" customHeight="1">
      <c r="A20" s="1">
        <v>16</v>
      </c>
      <c r="B20" s="11" t="s">
        <v>21</v>
      </c>
      <c r="C20" s="16">
        <v>51</v>
      </c>
      <c r="D20" s="9">
        <v>48</v>
      </c>
      <c r="E20" s="17">
        <f t="shared" si="1"/>
        <v>0.94117647058823528</v>
      </c>
      <c r="F20" s="20">
        <v>9</v>
      </c>
      <c r="G20" s="2">
        <v>4</v>
      </c>
      <c r="H20" s="17">
        <f t="shared" ref="H20:H23" si="7">G20/F20</f>
        <v>0.44444444444444442</v>
      </c>
      <c r="I20" s="20">
        <v>2</v>
      </c>
      <c r="J20" s="2" t="s">
        <v>10</v>
      </c>
      <c r="K20" s="19" t="s">
        <v>10</v>
      </c>
      <c r="L20" s="20">
        <v>8</v>
      </c>
      <c r="M20" s="2">
        <v>4</v>
      </c>
      <c r="N20" s="21" t="s">
        <v>10</v>
      </c>
      <c r="O20" s="20">
        <v>1</v>
      </c>
      <c r="P20" s="1" t="s">
        <v>10</v>
      </c>
      <c r="Q20" s="19" t="s">
        <v>10</v>
      </c>
      <c r="R20" s="20">
        <v>4</v>
      </c>
      <c r="S20" s="1" t="s">
        <v>10</v>
      </c>
      <c r="T20" s="19" t="s">
        <v>10</v>
      </c>
      <c r="U20" s="20" t="s">
        <v>10</v>
      </c>
      <c r="V20" s="1" t="s">
        <v>10</v>
      </c>
      <c r="W20" s="19" t="s">
        <v>10</v>
      </c>
      <c r="X20" s="23">
        <f>C20+F20+I20+L20+O20+R20</f>
        <v>75</v>
      </c>
    </row>
    <row r="21" spans="1:24" ht="30" customHeight="1">
      <c r="A21" s="1">
        <v>17</v>
      </c>
      <c r="B21" s="11" t="s">
        <v>24</v>
      </c>
      <c r="C21" s="16">
        <v>41</v>
      </c>
      <c r="D21" s="9">
        <v>29</v>
      </c>
      <c r="E21" s="17">
        <f>D21/C21</f>
        <v>0.70731707317073167</v>
      </c>
      <c r="F21" s="20">
        <v>67</v>
      </c>
      <c r="G21" s="2">
        <v>49</v>
      </c>
      <c r="H21" s="21">
        <f>G21/F21</f>
        <v>0.73134328358208955</v>
      </c>
      <c r="I21" s="20">
        <v>43</v>
      </c>
      <c r="J21" s="2">
        <v>22</v>
      </c>
      <c r="K21" s="21">
        <f>J21/I21</f>
        <v>0.51162790697674421</v>
      </c>
      <c r="L21" s="20">
        <v>26</v>
      </c>
      <c r="M21" s="2">
        <v>20</v>
      </c>
      <c r="N21" s="21">
        <f>M21/L21</f>
        <v>0.76923076923076927</v>
      </c>
      <c r="O21" s="20">
        <v>25</v>
      </c>
      <c r="P21" s="2" t="s">
        <v>10</v>
      </c>
      <c r="Q21" s="19" t="s">
        <v>10</v>
      </c>
      <c r="R21" s="20">
        <v>8</v>
      </c>
      <c r="S21" s="2" t="s">
        <v>10</v>
      </c>
      <c r="T21" s="19" t="s">
        <v>10</v>
      </c>
      <c r="U21" s="20">
        <v>8</v>
      </c>
      <c r="V21" s="2" t="s">
        <v>10</v>
      </c>
      <c r="W21" s="19" t="s">
        <v>10</v>
      </c>
      <c r="X21" s="23">
        <f>C21+F21+I21+L21+O21+R21+U21</f>
        <v>218</v>
      </c>
    </row>
    <row r="22" spans="1:24" ht="48" customHeight="1">
      <c r="A22" s="1">
        <v>18</v>
      </c>
      <c r="B22" s="12" t="s">
        <v>31</v>
      </c>
      <c r="C22" s="16">
        <v>19</v>
      </c>
      <c r="D22" s="9">
        <v>6</v>
      </c>
      <c r="E22" s="17">
        <f>D22/C22</f>
        <v>0.31578947368421051</v>
      </c>
      <c r="F22" s="20">
        <v>37</v>
      </c>
      <c r="G22" s="2">
        <v>28</v>
      </c>
      <c r="H22" s="21">
        <f>G22/F22</f>
        <v>0.7567567567567568</v>
      </c>
      <c r="I22" s="20">
        <v>39</v>
      </c>
      <c r="J22" s="2">
        <v>32</v>
      </c>
      <c r="K22" s="21">
        <f>J22/I22</f>
        <v>0.82051282051282048</v>
      </c>
      <c r="L22" s="20">
        <v>22</v>
      </c>
      <c r="M22" s="2">
        <v>16</v>
      </c>
      <c r="N22" s="21">
        <f>M22/L22</f>
        <v>0.72727272727272729</v>
      </c>
      <c r="O22" s="20">
        <v>6</v>
      </c>
      <c r="P22" s="1" t="s">
        <v>10</v>
      </c>
      <c r="Q22" s="19" t="s">
        <v>10</v>
      </c>
      <c r="R22" s="20">
        <v>3</v>
      </c>
      <c r="S22" s="1" t="s">
        <v>10</v>
      </c>
      <c r="T22" s="19" t="s">
        <v>10</v>
      </c>
      <c r="U22" s="20">
        <v>3</v>
      </c>
      <c r="V22" s="1" t="s">
        <v>10</v>
      </c>
      <c r="W22" s="19" t="s">
        <v>10</v>
      </c>
      <c r="X22" s="23">
        <f>C22+F22+I22+L22+O22+R22+U22</f>
        <v>129</v>
      </c>
    </row>
    <row r="23" spans="1:24" ht="30" customHeight="1">
      <c r="A23" s="1">
        <v>19</v>
      </c>
      <c r="B23" s="11" t="s">
        <v>22</v>
      </c>
      <c r="C23" s="16">
        <v>19</v>
      </c>
      <c r="D23" s="1">
        <v>18</v>
      </c>
      <c r="E23" s="17">
        <f t="shared" si="1"/>
        <v>0.94736842105263153</v>
      </c>
      <c r="F23" s="16">
        <v>28</v>
      </c>
      <c r="G23" s="1">
        <v>16</v>
      </c>
      <c r="H23" s="17">
        <f t="shared" si="7"/>
        <v>0.5714285714285714</v>
      </c>
      <c r="I23" s="16">
        <v>11</v>
      </c>
      <c r="J23" s="1">
        <v>10</v>
      </c>
      <c r="K23" s="21">
        <f>J23/I23</f>
        <v>0.90909090909090906</v>
      </c>
      <c r="L23" s="16" t="s">
        <v>10</v>
      </c>
      <c r="M23" s="1" t="s">
        <v>10</v>
      </c>
      <c r="N23" s="19" t="s">
        <v>10</v>
      </c>
      <c r="O23" s="16" t="s">
        <v>10</v>
      </c>
      <c r="P23" s="1" t="s">
        <v>10</v>
      </c>
      <c r="Q23" s="19" t="s">
        <v>10</v>
      </c>
      <c r="R23" s="16" t="s">
        <v>10</v>
      </c>
      <c r="S23" s="1" t="s">
        <v>10</v>
      </c>
      <c r="T23" s="19" t="s">
        <v>10</v>
      </c>
      <c r="U23" s="16" t="s">
        <v>10</v>
      </c>
      <c r="V23" s="1" t="s">
        <v>10</v>
      </c>
      <c r="W23" s="19" t="s">
        <v>10</v>
      </c>
      <c r="X23" s="23">
        <f>C23+F23+I23</f>
        <v>58</v>
      </c>
    </row>
    <row r="24" spans="1:24" ht="30" customHeight="1">
      <c r="A24" s="1">
        <v>20</v>
      </c>
      <c r="B24" s="11" t="s">
        <v>23</v>
      </c>
      <c r="C24" s="25">
        <v>0</v>
      </c>
      <c r="D24" s="26">
        <v>0</v>
      </c>
      <c r="E24" s="24">
        <v>0</v>
      </c>
      <c r="F24" s="27">
        <v>0</v>
      </c>
      <c r="G24" s="28">
        <v>0</v>
      </c>
      <c r="H24" s="24">
        <v>0</v>
      </c>
      <c r="I24" s="25">
        <v>1</v>
      </c>
      <c r="J24" s="28" t="s">
        <v>10</v>
      </c>
      <c r="K24" s="24" t="s">
        <v>10</v>
      </c>
      <c r="L24" s="16" t="s">
        <v>10</v>
      </c>
      <c r="M24" s="1" t="s">
        <v>10</v>
      </c>
      <c r="N24" s="19" t="s">
        <v>10</v>
      </c>
      <c r="O24" s="16" t="s">
        <v>10</v>
      </c>
      <c r="P24" s="1" t="s">
        <v>10</v>
      </c>
      <c r="Q24" s="19" t="s">
        <v>10</v>
      </c>
      <c r="R24" s="16" t="s">
        <v>10</v>
      </c>
      <c r="S24" s="1" t="s">
        <v>10</v>
      </c>
      <c r="T24" s="19" t="s">
        <v>10</v>
      </c>
      <c r="U24" s="16" t="s">
        <v>10</v>
      </c>
      <c r="V24" s="1" t="s">
        <v>10</v>
      </c>
      <c r="W24" s="19" t="s">
        <v>10</v>
      </c>
      <c r="X24" s="16" t="s">
        <v>10</v>
      </c>
    </row>
    <row r="25" spans="1:24" ht="30" customHeight="1">
      <c r="A25" s="39" t="s">
        <v>5</v>
      </c>
      <c r="B25" s="40"/>
      <c r="C25" s="20">
        <f>SUM(C5:C24)</f>
        <v>328</v>
      </c>
      <c r="D25" s="1">
        <f>SUM(D5:D24)</f>
        <v>257</v>
      </c>
      <c r="E25" s="17">
        <f t="shared" ref="E25" si="8">D25/C25</f>
        <v>0.78353658536585369</v>
      </c>
      <c r="F25" s="20">
        <f>SUM(F5:F24)</f>
        <v>432</v>
      </c>
      <c r="G25" s="1">
        <f>SUM(G5:G24)</f>
        <v>275</v>
      </c>
      <c r="H25" s="17">
        <f t="shared" ref="H25" si="9">G25/F25</f>
        <v>0.63657407407407407</v>
      </c>
      <c r="I25" s="16">
        <f>SUM(I5:I24)</f>
        <v>401</v>
      </c>
      <c r="J25" s="29">
        <f>SUM(J5:J24)</f>
        <v>248</v>
      </c>
      <c r="K25" s="17">
        <f t="shared" ref="K25" si="10">J25/I25</f>
        <v>0.61845386533665836</v>
      </c>
      <c r="L25" s="20">
        <f>SUM(L5:L24)</f>
        <v>531</v>
      </c>
      <c r="M25" s="1">
        <f>SUM(M5:M24)</f>
        <v>424</v>
      </c>
      <c r="N25" s="17">
        <f t="shared" ref="N25" si="11">M25/L25</f>
        <v>0.79849340866290019</v>
      </c>
      <c r="O25" s="20">
        <f>SUM(O5:O24)-O20-O21-O22</f>
        <v>458</v>
      </c>
      <c r="P25" s="1" t="s">
        <v>13</v>
      </c>
      <c r="Q25" s="19" t="s">
        <v>10</v>
      </c>
      <c r="R25" s="16">
        <f>SUM(R5:R24)-R20-R21-R22</f>
        <v>504</v>
      </c>
      <c r="S25" s="1" t="s">
        <v>10</v>
      </c>
      <c r="T25" s="19" t="s">
        <v>10</v>
      </c>
      <c r="U25" s="16">
        <f>SUM(U5:U24)-U21-U22</f>
        <v>330</v>
      </c>
      <c r="V25" s="1" t="s">
        <v>10</v>
      </c>
      <c r="W25" s="19" t="s">
        <v>10</v>
      </c>
      <c r="X25" s="30">
        <f>SUM(X5:X24)</f>
        <v>3013</v>
      </c>
    </row>
  </sheetData>
  <mergeCells count="12">
    <mergeCell ref="A1:X2"/>
    <mergeCell ref="X3:X4"/>
    <mergeCell ref="A25:B25"/>
    <mergeCell ref="L3:N3"/>
    <mergeCell ref="O3:Q3"/>
    <mergeCell ref="A3:A4"/>
    <mergeCell ref="B3:B4"/>
    <mergeCell ref="C3:E3"/>
    <mergeCell ref="F3:H3"/>
    <mergeCell ref="I3:K3"/>
    <mergeCell ref="R3:T3"/>
    <mergeCell ref="U3:W3"/>
  </mergeCells>
  <phoneticPr fontId="20" type="noConversion"/>
  <pageMargins left="0.25" right="0.25" top="0.75" bottom="0.75" header="0.30000000000000004" footer="0.30000000000000004"/>
  <pageSetup paperSize="8" scale="74" fitToWidth="0" fitToHeight="0" orientation="landscape" r:id="rId1"/>
  <ignoredErrors>
    <ignoredError sqref="X6 E25 H25 K25 N25 X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2017-10-11T04:11:19Z</cp:lastPrinted>
  <dcterms:created xsi:type="dcterms:W3CDTF">2017-04-05T06:09:53Z</dcterms:created>
  <dcterms:modified xsi:type="dcterms:W3CDTF">2017-10-16T00:41:59Z</dcterms:modified>
</cp:coreProperties>
</file>